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B82ECDA-D852-4671-B048-EF64B6FB5878}" xr6:coauthVersionLast="47" xr6:coauthVersionMax="47" xr10:uidLastSave="{00000000-0000-0000-0000-000000000000}"/>
  <bookViews>
    <workbookView xWindow="-120" yWindow="-120" windowWidth="20730" windowHeight="11160" tabRatio="863" firstSheet="9" activeTab="9" xr2:uid="{00000000-000D-0000-FFFF-FFFF00000000}"/>
  </bookViews>
  <sheets>
    <sheet name="ENERO 2018 IMSS" sheetId="4" state="hidden" r:id="rId1"/>
    <sheet name="FEBRERO 2018 IMSS" sheetId="5" state="hidden" r:id="rId2"/>
    <sheet name="MARZO 2018 IMSS" sheetId="8" state="hidden" r:id="rId3"/>
    <sheet name="ABRIL 2018 IMSS" sheetId="9" state="hidden" r:id="rId4"/>
    <sheet name="MAYO 2018 IMSS" sheetId="10" state="hidden" r:id="rId5"/>
    <sheet name="JUNIO 2018 IMSS" sheetId="11" state="hidden" r:id="rId6"/>
    <sheet name="JULIO 2018 IMSS" sheetId="12" state="hidden" r:id="rId7"/>
    <sheet name="AGOSTO 2018 IMSS" sheetId="16" state="hidden" r:id="rId8"/>
    <sheet name="SEPTIEMBRE 2018 IMSS" sheetId="17" state="hidden" r:id="rId9"/>
    <sheet name="CONSULTA_MENSUAL" sheetId="23" r:id="rId10"/>
    <sheet name="CONSULTA_BIMESTRAL" sheetId="32" r:id="rId11"/>
    <sheet name="NOMBRE_NSS" sheetId="30" r:id="rId12"/>
  </sheets>
  <definedNames>
    <definedName name="ConsultaMensualSUA" localSheetId="10" hidden="1">CONSULTA_BIMESTRAL!$A$1:$M$2</definedName>
    <definedName name="ConsultaMensualSUA" localSheetId="9" hidden="1">CONSULTA_MENSUAL!$A$1:$P$2</definedName>
    <definedName name="DatosExternos_1" localSheetId="11" hidden="1">NOMBRE_NSS!$A$1:$H$2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2" l="1"/>
  <c r="G3" i="32"/>
  <c r="H3" i="32"/>
  <c r="I3" i="32"/>
  <c r="J3" i="32"/>
  <c r="K3" i="32"/>
  <c r="E3" i="23"/>
  <c r="F3" i="23"/>
  <c r="G3" i="23"/>
  <c r="H3" i="23"/>
  <c r="I3" i="23"/>
  <c r="J3" i="23"/>
  <c r="K3" i="23"/>
  <c r="L3" i="23"/>
  <c r="M3" i="23"/>
  <c r="N3" i="23"/>
  <c r="O3" i="23"/>
  <c r="P3" i="23"/>
  <c r="N3" i="32" l="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Q5" i="11"/>
  <c r="Q4" i="11"/>
  <c r="Q3" i="11"/>
  <c r="Q2" i="11"/>
  <c r="P65" i="17"/>
  <c r="P64" i="17"/>
  <c r="P63" i="17"/>
  <c r="P62" i="17"/>
  <c r="P61" i="17"/>
  <c r="P60" i="17"/>
  <c r="P59" i="17"/>
  <c r="P58" i="17"/>
  <c r="P57" i="17"/>
  <c r="P56" i="17"/>
  <c r="P55" i="17"/>
  <c r="P54" i="17"/>
  <c r="P53" i="17"/>
  <c r="P52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P11" i="17"/>
  <c r="P10" i="17"/>
  <c r="P9" i="17"/>
  <c r="P8" i="17"/>
  <c r="P7" i="17"/>
  <c r="P6" i="17"/>
  <c r="P5" i="17"/>
  <c r="P4" i="17"/>
  <c r="P3" i="17"/>
  <c r="P2" i="17"/>
  <c r="P65" i="16"/>
  <c r="P64" i="16"/>
  <c r="P63" i="16"/>
  <c r="P62" i="16"/>
  <c r="P61" i="16"/>
  <c r="P60" i="16"/>
  <c r="P59" i="16"/>
  <c r="P58" i="16"/>
  <c r="P57" i="16"/>
  <c r="P56" i="16"/>
  <c r="P55" i="16"/>
  <c r="P54" i="16"/>
  <c r="P53" i="16"/>
  <c r="P52" i="16"/>
  <c r="P51" i="16"/>
  <c r="P50" i="16"/>
  <c r="P49" i="16"/>
  <c r="P48" i="16"/>
  <c r="P47" i="16"/>
  <c r="P46" i="16"/>
  <c r="P45" i="16"/>
  <c r="P44" i="16"/>
  <c r="P43" i="16"/>
  <c r="P42" i="16"/>
  <c r="P41" i="16"/>
  <c r="P40" i="16"/>
  <c r="P39" i="16"/>
  <c r="P38" i="16"/>
  <c r="P37" i="16"/>
  <c r="P36" i="16"/>
  <c r="P35" i="16"/>
  <c r="P34" i="16"/>
  <c r="P33" i="16"/>
  <c r="P32" i="16"/>
  <c r="P31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P7" i="16"/>
  <c r="P6" i="16"/>
  <c r="P5" i="16"/>
  <c r="P4" i="16"/>
  <c r="P3" i="16"/>
  <c r="P2" i="16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2" i="12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2" i="11"/>
  <c r="P66" i="17" l="1"/>
  <c r="P58" i="11"/>
  <c r="P55" i="12"/>
  <c r="P66" i="16"/>
  <c r="Q3" i="23"/>
  <c r="DG63" i="10"/>
  <c r="DG62" i="10"/>
  <c r="DG61" i="10"/>
  <c r="DG60" i="10"/>
  <c r="DG59" i="10"/>
  <c r="DG58" i="10"/>
  <c r="DG57" i="10"/>
  <c r="DG56" i="10"/>
  <c r="DG55" i="10"/>
  <c r="DG54" i="10"/>
  <c r="DG53" i="10"/>
  <c r="DG52" i="10"/>
  <c r="DG51" i="10"/>
  <c r="DG50" i="10"/>
  <c r="DG49" i="10"/>
  <c r="DG48" i="10"/>
  <c r="DG47" i="10"/>
  <c r="DG46" i="10"/>
  <c r="DG45" i="10"/>
  <c r="DG44" i="10"/>
  <c r="DG43" i="10"/>
  <c r="DG42" i="10"/>
  <c r="DG41" i="10"/>
  <c r="DG40" i="10"/>
  <c r="DG39" i="10"/>
  <c r="DG38" i="10"/>
  <c r="DG37" i="10"/>
  <c r="DG36" i="10"/>
  <c r="DG35" i="10"/>
  <c r="DG34" i="10"/>
  <c r="DG33" i="10"/>
  <c r="DG32" i="10"/>
  <c r="DG31" i="10"/>
  <c r="DG30" i="10"/>
  <c r="DG29" i="10"/>
  <c r="DG28" i="10"/>
  <c r="DG27" i="10"/>
  <c r="DG26" i="10"/>
  <c r="DG25" i="10"/>
  <c r="DG24" i="10"/>
  <c r="DG23" i="10"/>
  <c r="DG22" i="10"/>
  <c r="DG21" i="10"/>
  <c r="DG20" i="10"/>
  <c r="DG19" i="10"/>
  <c r="DG18" i="10"/>
  <c r="DG17" i="10"/>
  <c r="DG16" i="10"/>
  <c r="DG15" i="10"/>
  <c r="DG14" i="10"/>
  <c r="DG13" i="10"/>
  <c r="DG12" i="10"/>
  <c r="DG11" i="10"/>
  <c r="DG10" i="10"/>
  <c r="DG9" i="10"/>
  <c r="DG8" i="10"/>
  <c r="DG7" i="10"/>
  <c r="DG6" i="10"/>
  <c r="DG5" i="10"/>
  <c r="DG4" i="10"/>
  <c r="DG3" i="10"/>
  <c r="DG2" i="10"/>
  <c r="DG60" i="9"/>
  <c r="DG59" i="9"/>
  <c r="DG58" i="9"/>
  <c r="DG57" i="9"/>
  <c r="DG56" i="9"/>
  <c r="DG55" i="9"/>
  <c r="DG54" i="9"/>
  <c r="DG53" i="9"/>
  <c r="DG52" i="9"/>
  <c r="DG51" i="9"/>
  <c r="DG50" i="9"/>
  <c r="DG49" i="9"/>
  <c r="DG48" i="9"/>
  <c r="DG47" i="9"/>
  <c r="DG46" i="9"/>
  <c r="DG45" i="9"/>
  <c r="DG44" i="9"/>
  <c r="DG43" i="9"/>
  <c r="DG42" i="9"/>
  <c r="DG41" i="9"/>
  <c r="DG40" i="9"/>
  <c r="DG39" i="9"/>
  <c r="DG38" i="9"/>
  <c r="DG37" i="9"/>
  <c r="DG36" i="9"/>
  <c r="DG35" i="9"/>
  <c r="DG34" i="9"/>
  <c r="DG33" i="9"/>
  <c r="DG32" i="9"/>
  <c r="DG31" i="9"/>
  <c r="DG30" i="9"/>
  <c r="DG29" i="9"/>
  <c r="DG28" i="9"/>
  <c r="DG27" i="9"/>
  <c r="DG26" i="9"/>
  <c r="DG25" i="9"/>
  <c r="DG24" i="9"/>
  <c r="DG23" i="9"/>
  <c r="DG22" i="9"/>
  <c r="DG21" i="9"/>
  <c r="DG20" i="9"/>
  <c r="DG19" i="9"/>
  <c r="DG18" i="9"/>
  <c r="DG17" i="9"/>
  <c r="DG16" i="9"/>
  <c r="DG15" i="9"/>
  <c r="DG14" i="9"/>
  <c r="DG13" i="9"/>
  <c r="DG12" i="9"/>
  <c r="DG11" i="9"/>
  <c r="DG10" i="9"/>
  <c r="DG9" i="9"/>
  <c r="DG8" i="9"/>
  <c r="DG7" i="9"/>
  <c r="DG6" i="9"/>
  <c r="DG5" i="9"/>
  <c r="DG4" i="9"/>
  <c r="DG3" i="9"/>
  <c r="DG2" i="9"/>
  <c r="DG54" i="8"/>
  <c r="DG53" i="8"/>
  <c r="DG52" i="8"/>
  <c r="DG51" i="8"/>
  <c r="DG50" i="8"/>
  <c r="DG49" i="8"/>
  <c r="DG48" i="8"/>
  <c r="DG47" i="8"/>
  <c r="DG46" i="8"/>
  <c r="DG45" i="8"/>
  <c r="DG44" i="8"/>
  <c r="DG43" i="8"/>
  <c r="DG42" i="8"/>
  <c r="DG41" i="8"/>
  <c r="DG40" i="8"/>
  <c r="DG39" i="8"/>
  <c r="DG38" i="8"/>
  <c r="DG37" i="8"/>
  <c r="DG36" i="8"/>
  <c r="DG35" i="8"/>
  <c r="DG34" i="8"/>
  <c r="DG33" i="8"/>
  <c r="DG32" i="8"/>
  <c r="DG31" i="8"/>
  <c r="DG30" i="8"/>
  <c r="DG29" i="8"/>
  <c r="DG28" i="8"/>
  <c r="DG27" i="8"/>
  <c r="DG26" i="8"/>
  <c r="DG25" i="8"/>
  <c r="DG24" i="8"/>
  <c r="DG23" i="8"/>
  <c r="DG22" i="8"/>
  <c r="DG21" i="8"/>
  <c r="DG20" i="8"/>
  <c r="DG19" i="8"/>
  <c r="DG18" i="8"/>
  <c r="DG17" i="8"/>
  <c r="DG16" i="8"/>
  <c r="DG15" i="8"/>
  <c r="DG14" i="8"/>
  <c r="DG13" i="8"/>
  <c r="DG12" i="8"/>
  <c r="DG11" i="8"/>
  <c r="DG10" i="8"/>
  <c r="DG9" i="8"/>
  <c r="DG8" i="8"/>
  <c r="DG7" i="8"/>
  <c r="DG6" i="8"/>
  <c r="DG5" i="8"/>
  <c r="DG4" i="8"/>
  <c r="DG3" i="8"/>
  <c r="DG2" i="8"/>
  <c r="DG63" i="5"/>
  <c r="DG62" i="5"/>
  <c r="DG61" i="5"/>
  <c r="DG60" i="5"/>
  <c r="DG59" i="5"/>
  <c r="DG58" i="5"/>
  <c r="DG57" i="5"/>
  <c r="DG56" i="5"/>
  <c r="DG55" i="5"/>
  <c r="DG54" i="5"/>
  <c r="DG53" i="5"/>
  <c r="DG52" i="5"/>
  <c r="DG51" i="5"/>
  <c r="DG50" i="5"/>
  <c r="DG49" i="5"/>
  <c r="DG48" i="5"/>
  <c r="DG47" i="5"/>
  <c r="DG46" i="5"/>
  <c r="DG45" i="5"/>
  <c r="DG44" i="5"/>
  <c r="DG43" i="5"/>
  <c r="DG42" i="5"/>
  <c r="DG41" i="5"/>
  <c r="DG40" i="5"/>
  <c r="DG39" i="5"/>
  <c r="DG38" i="5"/>
  <c r="DG37" i="5"/>
  <c r="DG36" i="5"/>
  <c r="DG35" i="5"/>
  <c r="DG34" i="5"/>
  <c r="DG33" i="5"/>
  <c r="DG32" i="5"/>
  <c r="DG31" i="5"/>
  <c r="DG30" i="5"/>
  <c r="DG29" i="5"/>
  <c r="DG28" i="5"/>
  <c r="DG27" i="5"/>
  <c r="DG26" i="5"/>
  <c r="DG25" i="5"/>
  <c r="DG24" i="5"/>
  <c r="DG23" i="5"/>
  <c r="DG22" i="5"/>
  <c r="DG21" i="5"/>
  <c r="DG20" i="5"/>
  <c r="DG19" i="5"/>
  <c r="DG18" i="5"/>
  <c r="DG17" i="5"/>
  <c r="DG16" i="5"/>
  <c r="DG15" i="5"/>
  <c r="DG14" i="5"/>
  <c r="DG13" i="5"/>
  <c r="DG12" i="5"/>
  <c r="DG11" i="5"/>
  <c r="DG10" i="5"/>
  <c r="DG9" i="5"/>
  <c r="DG8" i="5"/>
  <c r="DG7" i="5"/>
  <c r="DG6" i="5"/>
  <c r="DG5" i="5"/>
  <c r="DG4" i="5"/>
  <c r="DG3" i="5"/>
  <c r="DG2" i="5"/>
  <c r="DG64" i="4"/>
  <c r="DG63" i="4"/>
  <c r="DG62" i="4"/>
  <c r="DG61" i="4"/>
  <c r="DG60" i="4"/>
  <c r="DG59" i="4"/>
  <c r="DG58" i="4"/>
  <c r="DG57" i="4"/>
  <c r="DG56" i="4"/>
  <c r="DG55" i="4"/>
  <c r="DG54" i="4"/>
  <c r="DG53" i="4"/>
  <c r="DG52" i="4"/>
  <c r="DG51" i="4"/>
  <c r="DG50" i="4"/>
  <c r="DG49" i="4"/>
  <c r="DG48" i="4"/>
  <c r="DG47" i="4"/>
  <c r="DG46" i="4"/>
  <c r="DG45" i="4"/>
  <c r="DG44" i="4"/>
  <c r="DG43" i="4"/>
  <c r="DG42" i="4"/>
  <c r="DG41" i="4"/>
  <c r="DG40" i="4"/>
  <c r="DG39" i="4"/>
  <c r="DG38" i="4"/>
  <c r="DG37" i="4"/>
  <c r="DG36" i="4"/>
  <c r="DG35" i="4"/>
  <c r="DG34" i="4"/>
  <c r="DG33" i="4"/>
  <c r="DG32" i="4"/>
  <c r="DG31" i="4"/>
  <c r="DG30" i="4"/>
  <c r="DG29" i="4"/>
  <c r="DG28" i="4"/>
  <c r="DG27" i="4"/>
  <c r="DG26" i="4"/>
  <c r="DG25" i="4"/>
  <c r="DG24" i="4"/>
  <c r="DG23" i="4"/>
  <c r="DG22" i="4"/>
  <c r="DG21" i="4"/>
  <c r="DG20" i="4"/>
  <c r="DG19" i="4"/>
  <c r="DG18" i="4"/>
  <c r="DG17" i="4"/>
  <c r="DG16" i="4"/>
  <c r="DG15" i="4"/>
  <c r="DG14" i="4"/>
  <c r="DG13" i="4"/>
  <c r="DG12" i="4"/>
  <c r="DG11" i="4"/>
  <c r="DG10" i="4"/>
  <c r="DG9" i="4"/>
  <c r="DG8" i="4"/>
  <c r="DG7" i="4"/>
  <c r="DG6" i="4"/>
  <c r="DG5" i="4"/>
  <c r="DG4" i="4"/>
  <c r="DG3" i="4"/>
  <c r="DG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sulta desde MS Access Database1" type="1" refreshedVersion="7" savePassword="1" background="1" saveData="1">
    <dbPr connection="DSN=MS Access Database;DBQ=C:\COBRANZA\SUA\SUA.MDB;DefaultDir=C:\COBRANZA\SUA;DriverId=25;FIL=MS Access;MaxBufferSize=2048;PageTimeout=5;PWD=S5@N52V49;UID=admin;" command="SELECT Asegura.REG_PATR, Asegura.NUM_AFIL, Asegura.CURP, Asegura.RFC_CURP, Asegura.TMP_NOM, Asegura.SAL_IMSS, Asegura.FEC_ALT, Asegura.FEC_BAJ_x000d__x000a_FROM  Asegura_x000d__x000a_ORDER BY Asegura.REG_PATR, Asegura.NUM_AFIL"/>
  </connection>
  <connection id="2" xr16:uid="{00000000-0015-0000-FFFF-FFFF01000000}" name="ConsultaMensualSUA" type="1" refreshedVersion="7" savePassword="1" background="1" saveData="1">
    <dbPr connection="DSN=MS Access Database;DBQ=C:\Cobranza\SUA\SUA.MDB;DefaultDir=C:\Cobranza\SUA;DriverId=25;FIL=MS Access;MaxBufferSize=2048;PageTimeout=5;PWD=S5@N52V49;UID=admin;" command="SELECT RELTRA.Ip, RELTRA.Reg_Pat, RELTRA.Periodo, RELTRA.Num_Afi, RELTRA.Sal_Dia, RELTRA.CF, RELTRA.EXPA, RELTRA.RT, RELTRA.EXO, RELTRA.GPS, RELTRA.PDP, RELTRA.GMPP, RELTRA.IVP, RELTRA.PDO, RELTRA.GMPO, RELTRA.IVO_x000d__x000a_FROM  RELTRA;"/>
  </connection>
  <connection id="3" xr16:uid="{00000000-0015-0000-FFFF-FFFF02000000}" name="ConsultaMensualSUA1" type="1" refreshedVersion="7" savePassword="1" background="1" saveData="1">
    <dbPr connection="DSN=MS Access Database;DBQ=C:\Cobranza\SUA\SUA.MDB;DefaultDir=C:\Cobranza\SUA;DriverId=25;FIL=MS Access;MaxBufferSize=2048;PageTimeout=5;PWD=S5@N52V49;UID=admin;" command="SELECT RelTraBim.IP, RelTraBim.Reg_Pat, RelTraBim.Periodo, RelTraBim.Num_Afi, RelTraBim.Sal_Dia, RelTraBim.Retiro, RelTraBim.CyVP, RelTraBim.CyVO, RelTraBim.Aportasc, RelTraBim.Aportacc, RelTraBim.Amortiza, Left([RelTraBim]![Credito_Info],10) AS Credito, Mid([RelTraBim]![Credito_Info],11,10) AS TipoDescuento FROM RelTraBim;"/>
  </connection>
</connections>
</file>

<file path=xl/sharedStrings.xml><?xml version="1.0" encoding="utf-8"?>
<sst xmlns="http://schemas.openxmlformats.org/spreadsheetml/2006/main" count="3702" uniqueCount="240">
  <si>
    <t>CURP</t>
  </si>
  <si>
    <t>71957749485</t>
  </si>
  <si>
    <t>71068303933</t>
  </si>
  <si>
    <t>71007517049</t>
  </si>
  <si>
    <t>71947466109</t>
  </si>
  <si>
    <t>71118713081</t>
  </si>
  <si>
    <t>71047909446</t>
  </si>
  <si>
    <t>71947342664</t>
  </si>
  <si>
    <t>71997403754</t>
  </si>
  <si>
    <t>71118700104</t>
  </si>
  <si>
    <t>71968143926</t>
  </si>
  <si>
    <t>71046701158</t>
  </si>
  <si>
    <t>71936740563</t>
  </si>
  <si>
    <t>21088873415</t>
  </si>
  <si>
    <t>71967633935</t>
  </si>
  <si>
    <t>71967332223</t>
  </si>
  <si>
    <t>71139008545</t>
  </si>
  <si>
    <t>71825605497</t>
  </si>
  <si>
    <t>26149033271</t>
  </si>
  <si>
    <t>71058625527</t>
  </si>
  <si>
    <t>71037702124</t>
  </si>
  <si>
    <t>71947538519</t>
  </si>
  <si>
    <t>10159079648</t>
  </si>
  <si>
    <t>64169109341</t>
  </si>
  <si>
    <t>71907267240</t>
  </si>
  <si>
    <t>10169580759</t>
  </si>
  <si>
    <t>02167009493</t>
  </si>
  <si>
    <t>05179002893</t>
  </si>
  <si>
    <t>71119315894</t>
  </si>
  <si>
    <t>71139200761</t>
  </si>
  <si>
    <t>06169104228</t>
  </si>
  <si>
    <t>71088924577</t>
  </si>
  <si>
    <t>71098621783</t>
  </si>
  <si>
    <t>71078702751</t>
  </si>
  <si>
    <t>71058529273</t>
  </si>
  <si>
    <t>71128909547</t>
  </si>
  <si>
    <t>71098411409</t>
  </si>
  <si>
    <t>83107101616</t>
  </si>
  <si>
    <t>83846421606</t>
  </si>
  <si>
    <t>83927216677</t>
  </si>
  <si>
    <t>83018310025</t>
  </si>
  <si>
    <t>83058808391</t>
  </si>
  <si>
    <t>83077803852</t>
  </si>
  <si>
    <t>71138902797</t>
  </si>
  <si>
    <t>71088410031</t>
  </si>
  <si>
    <t>62169368578</t>
  </si>
  <si>
    <t>17179272202</t>
  </si>
  <si>
    <t>83877046322</t>
  </si>
  <si>
    <t>17149138574</t>
  </si>
  <si>
    <t>83936203161</t>
  </si>
  <si>
    <t>83998106591</t>
  </si>
  <si>
    <t>83097200360</t>
  </si>
  <si>
    <t>83139401158</t>
  </si>
  <si>
    <t>71937441799</t>
  </si>
  <si>
    <t>83947529927</t>
  </si>
  <si>
    <t>38169518479</t>
  </si>
  <si>
    <t>83906102625</t>
  </si>
  <si>
    <t>13169718296</t>
  </si>
  <si>
    <t>83089006221</t>
  </si>
  <si>
    <t>66169330587</t>
  </si>
  <si>
    <t>66169434215</t>
  </si>
  <si>
    <t>83088726720</t>
  </si>
  <si>
    <t>71978365238</t>
  </si>
  <si>
    <t>71098933451</t>
  </si>
  <si>
    <t>83058413622</t>
  </si>
  <si>
    <t>83119109581</t>
  </si>
  <si>
    <t>83109110482</t>
  </si>
  <si>
    <t>08179666048</t>
  </si>
  <si>
    <t>02179074683</t>
  </si>
  <si>
    <t>05189939936</t>
  </si>
  <si>
    <t>83109037891</t>
  </si>
  <si>
    <t>71027713651</t>
  </si>
  <si>
    <t>REG_PATR</t>
  </si>
  <si>
    <t>NUM_AFIL</t>
  </si>
  <si>
    <t>RFC_CURP</t>
  </si>
  <si>
    <t>SAL_IMSS</t>
  </si>
  <si>
    <t>FEC_ALT</t>
  </si>
  <si>
    <t>FEC_BAJ</t>
  </si>
  <si>
    <t>A6840147107</t>
  </si>
  <si>
    <t>0</t>
  </si>
  <si>
    <t/>
  </si>
  <si>
    <t>62169261138</t>
  </si>
  <si>
    <t>Ip</t>
  </si>
  <si>
    <t>Reg_Pat</t>
  </si>
  <si>
    <t>Periodo</t>
  </si>
  <si>
    <t>Num_Afi</t>
  </si>
  <si>
    <t>Fec_Mov</t>
  </si>
  <si>
    <t>Tip_Mov</t>
  </si>
  <si>
    <t>Cve_Movs</t>
  </si>
  <si>
    <t>Dia_Cot</t>
  </si>
  <si>
    <t>Sal_Dia</t>
  </si>
  <si>
    <t>Dia_Inc</t>
  </si>
  <si>
    <t>Dia_Aus</t>
  </si>
  <si>
    <t>Sal_Min</t>
  </si>
  <si>
    <t>Fec_SalMin</t>
  </si>
  <si>
    <t>Prima_Rt</t>
  </si>
  <si>
    <t>CF</t>
  </si>
  <si>
    <t>EX</t>
  </si>
  <si>
    <t>PD</t>
  </si>
  <si>
    <t>GMP</t>
  </si>
  <si>
    <t>RT</t>
  </si>
  <si>
    <t>IV</t>
  </si>
  <si>
    <t>GPS</t>
  </si>
  <si>
    <t>EXPA</t>
  </si>
  <si>
    <t>PDP</t>
  </si>
  <si>
    <t>GMPP</t>
  </si>
  <si>
    <t>IVP</t>
  </si>
  <si>
    <t>EXO</t>
  </si>
  <si>
    <t>PDO</t>
  </si>
  <si>
    <t>GMPO</t>
  </si>
  <si>
    <t>IVO</t>
  </si>
  <si>
    <t>ActCF</t>
  </si>
  <si>
    <t>RecCF</t>
  </si>
  <si>
    <t>ActEX</t>
  </si>
  <si>
    <t>RecEX</t>
  </si>
  <si>
    <t>ActPD</t>
  </si>
  <si>
    <t>RecPD</t>
  </si>
  <si>
    <t>ActGMP</t>
  </si>
  <si>
    <t>RecGMP</t>
  </si>
  <si>
    <t>ActRT</t>
  </si>
  <si>
    <t>RecRT</t>
  </si>
  <si>
    <t>ActIV</t>
  </si>
  <si>
    <t>RecIV</t>
  </si>
  <si>
    <t>ActGPS</t>
  </si>
  <si>
    <t>RecGPS</t>
  </si>
  <si>
    <t>ActEXPA</t>
  </si>
  <si>
    <t>RecEXPA</t>
  </si>
  <si>
    <t>ActPDP</t>
  </si>
  <si>
    <t>RecPDP</t>
  </si>
  <si>
    <t>ActGMPP</t>
  </si>
  <si>
    <t>RecGMPP</t>
  </si>
  <si>
    <t>ActIVP</t>
  </si>
  <si>
    <t>RecIVP</t>
  </si>
  <si>
    <t>ActEXO</t>
  </si>
  <si>
    <t>RecEXO</t>
  </si>
  <si>
    <t>ActPDO</t>
  </si>
  <si>
    <t>RecPDO</t>
  </si>
  <si>
    <t>ActGMPO</t>
  </si>
  <si>
    <t>RecGMPO</t>
  </si>
  <si>
    <t>ActIVO</t>
  </si>
  <si>
    <t>RecIVO</t>
  </si>
  <si>
    <t>FactorRec</t>
  </si>
  <si>
    <t>FactorAct</t>
  </si>
  <si>
    <t>FechaPago</t>
  </si>
  <si>
    <t>Articulo_33</t>
  </si>
  <si>
    <t>CF_COP</t>
  </si>
  <si>
    <t>EX_COP</t>
  </si>
  <si>
    <t>PD_COP</t>
  </si>
  <si>
    <t>GMP_COP</t>
  </si>
  <si>
    <t>RT_COP</t>
  </si>
  <si>
    <t>IV_COP</t>
  </si>
  <si>
    <t>GPS_COP</t>
  </si>
  <si>
    <t>EXO_COP</t>
  </si>
  <si>
    <t>PDO_COP</t>
  </si>
  <si>
    <t>GMPO_COP</t>
  </si>
  <si>
    <t>IVO_COP</t>
  </si>
  <si>
    <t>EXPA_COP</t>
  </si>
  <si>
    <t>PDP_COP</t>
  </si>
  <si>
    <t>GMPP_COP</t>
  </si>
  <si>
    <t>IVP_COP</t>
  </si>
  <si>
    <t>CF_Aus</t>
  </si>
  <si>
    <t>EX_Aus</t>
  </si>
  <si>
    <t>PD_Aus</t>
  </si>
  <si>
    <t>GMP_Aus</t>
  </si>
  <si>
    <t>RT_Aus</t>
  </si>
  <si>
    <t>IV_Aus</t>
  </si>
  <si>
    <t>GPS_Aus</t>
  </si>
  <si>
    <t>EXO_Aus</t>
  </si>
  <si>
    <t>PDO_Aus</t>
  </si>
  <si>
    <t>GMPO_Aus</t>
  </si>
  <si>
    <t>IVO_Aus</t>
  </si>
  <si>
    <t>EXPA_Aus</t>
  </si>
  <si>
    <t>PDP_Aus</t>
  </si>
  <si>
    <t>GMPP_Aus</t>
  </si>
  <si>
    <t>IVP_Aus</t>
  </si>
  <si>
    <t>CF_Rev</t>
  </si>
  <si>
    <t>EX_Rev</t>
  </si>
  <si>
    <t>PD_Rev</t>
  </si>
  <si>
    <t>GMP_Rev</t>
  </si>
  <si>
    <t>RT_Rev</t>
  </si>
  <si>
    <t>IV_Rev</t>
  </si>
  <si>
    <t>GPS_Rev</t>
  </si>
  <si>
    <t>EXO_Rev</t>
  </si>
  <si>
    <t>PDO_Rev</t>
  </si>
  <si>
    <t>GMPO_Rev</t>
  </si>
  <si>
    <t>IVO_Rev</t>
  </si>
  <si>
    <t>EXPA_Rev</t>
  </si>
  <si>
    <t>PDP_Rev</t>
  </si>
  <si>
    <t>GMPP_Rev</t>
  </si>
  <si>
    <t>IVP_Rev</t>
  </si>
  <si>
    <t>Valor_UMA</t>
  </si>
  <si>
    <t>Fec_UMA</t>
  </si>
  <si>
    <t>127.0.0.1</t>
  </si>
  <si>
    <t>201801</t>
  </si>
  <si>
    <t>00</t>
  </si>
  <si>
    <t>A</t>
  </si>
  <si>
    <t>0000000000000000</t>
  </si>
  <si>
    <t>02</t>
  </si>
  <si>
    <t>F</t>
  </si>
  <si>
    <t>01</t>
  </si>
  <si>
    <t>07</t>
  </si>
  <si>
    <t>C</t>
  </si>
  <si>
    <t>201802</t>
  </si>
  <si>
    <t>00000.0000000.00</t>
  </si>
  <si>
    <t>IP</t>
  </si>
  <si>
    <t>Retiro</t>
  </si>
  <si>
    <t>CyVP</t>
  </si>
  <si>
    <t>CyVO</t>
  </si>
  <si>
    <t>Aportasc</t>
  </si>
  <si>
    <t>Aportacc</t>
  </si>
  <si>
    <t>Amortiza</t>
  </si>
  <si>
    <t>201803</t>
  </si>
  <si>
    <t>201804</t>
  </si>
  <si>
    <t>201805</t>
  </si>
  <si>
    <t>83098904895</t>
  </si>
  <si>
    <t>71947743358</t>
  </si>
  <si>
    <t>83008223238</t>
  </si>
  <si>
    <t>25149043769</t>
  </si>
  <si>
    <t>71119326081</t>
  </si>
  <si>
    <t>83139510511</t>
  </si>
  <si>
    <t>83866908987</t>
  </si>
  <si>
    <t>03187605633</t>
  </si>
  <si>
    <t>71977655324</t>
  </si>
  <si>
    <t>08189398814</t>
  </si>
  <si>
    <t>71108900045</t>
  </si>
  <si>
    <t>71068721282</t>
  </si>
  <si>
    <t>71139453790</t>
  </si>
  <si>
    <t>49169766455</t>
  </si>
  <si>
    <t>71997719167</t>
  </si>
  <si>
    <t>SEGMENTO</t>
  </si>
  <si>
    <t>201806</t>
  </si>
  <si>
    <t>201807</t>
  </si>
  <si>
    <t>201808</t>
  </si>
  <si>
    <t>201809</t>
  </si>
  <si>
    <t>03188976918</t>
  </si>
  <si>
    <t>73169340806</t>
  </si>
  <si>
    <t>Total</t>
  </si>
  <si>
    <t>Credito</t>
  </si>
  <si>
    <t>TipoDescuento</t>
  </si>
  <si>
    <t>TMP_NOM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</si>
</sst>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1" fillId="0" borderId="2" xfId="2" applyFont="1" applyFill="1" applyBorder="1" applyAlignment="1"/>
    <xf numFmtId="15" fontId="1" fillId="0" borderId="2" xfId="2" applyNumberFormat="1" applyFont="1" applyFill="1" applyBorder="1" applyAlignment="1">
      <alignment horizontal="right"/>
    </xf>
    <xf numFmtId="0" fontId="1" fillId="0" borderId="2" xfId="2" applyFont="1" applyFill="1" applyBorder="1" applyAlignment="1">
      <alignment horizontal="right"/>
    </xf>
    <xf numFmtId="7" fontId="1" fillId="0" borderId="2" xfId="2" applyNumberFormat="1" applyFont="1" applyFill="1" applyBorder="1" applyAlignment="1">
      <alignment horizontal="right"/>
    </xf>
    <xf numFmtId="0" fontId="2" fillId="0" borderId="0" xfId="2" applyAlignment="1"/>
    <xf numFmtId="0" fontId="1" fillId="0" borderId="2" xfId="3" applyFont="1" applyFill="1" applyBorder="1" applyAlignment="1"/>
    <xf numFmtId="15" fontId="1" fillId="0" borderId="2" xfId="3" applyNumberFormat="1" applyFont="1" applyFill="1" applyBorder="1" applyAlignment="1">
      <alignment horizontal="right"/>
    </xf>
    <xf numFmtId="0" fontId="1" fillId="0" borderId="2" xfId="3" applyFont="1" applyFill="1" applyBorder="1" applyAlignment="1">
      <alignment horizontal="right"/>
    </xf>
    <xf numFmtId="7" fontId="1" fillId="0" borderId="2" xfId="3" applyNumberFormat="1" applyFont="1" applyFill="1" applyBorder="1" applyAlignment="1">
      <alignment horizontal="right"/>
    </xf>
    <xf numFmtId="0" fontId="2" fillId="0" borderId="0" xfId="3" applyAlignment="1"/>
    <xf numFmtId="0" fontId="1" fillId="0" borderId="2" xfId="4" applyFont="1" applyFill="1" applyBorder="1" applyAlignment="1"/>
    <xf numFmtId="15" fontId="1" fillId="0" borderId="2" xfId="4" applyNumberFormat="1" applyFont="1" applyFill="1" applyBorder="1" applyAlignment="1">
      <alignment horizontal="right"/>
    </xf>
    <xf numFmtId="0" fontId="1" fillId="0" borderId="2" xfId="4" applyFont="1" applyFill="1" applyBorder="1" applyAlignment="1">
      <alignment horizontal="right"/>
    </xf>
    <xf numFmtId="7" fontId="1" fillId="0" borderId="2" xfId="4" applyNumberFormat="1" applyFont="1" applyFill="1" applyBorder="1" applyAlignment="1">
      <alignment horizontal="right"/>
    </xf>
    <xf numFmtId="0" fontId="1" fillId="0" borderId="2" xfId="5" applyFont="1" applyFill="1" applyBorder="1" applyAlignment="1"/>
    <xf numFmtId="15" fontId="1" fillId="0" borderId="2" xfId="5" applyNumberFormat="1" applyFont="1" applyFill="1" applyBorder="1" applyAlignment="1">
      <alignment horizontal="right"/>
    </xf>
    <xf numFmtId="0" fontId="1" fillId="0" borderId="2" xfId="5" applyFont="1" applyFill="1" applyBorder="1" applyAlignment="1">
      <alignment horizontal="right"/>
    </xf>
    <xf numFmtId="7" fontId="1" fillId="0" borderId="2" xfId="5" applyNumberFormat="1" applyFont="1" applyFill="1" applyBorder="1" applyAlignment="1">
      <alignment horizontal="right"/>
    </xf>
    <xf numFmtId="0" fontId="2" fillId="0" borderId="0" xfId="5" applyAlignment="1"/>
    <xf numFmtId="0" fontId="1" fillId="0" borderId="2" xfId="6" applyFont="1" applyFill="1" applyBorder="1" applyAlignment="1"/>
    <xf numFmtId="15" fontId="1" fillId="0" borderId="2" xfId="6" applyNumberFormat="1" applyFont="1" applyFill="1" applyBorder="1" applyAlignment="1">
      <alignment horizontal="right"/>
    </xf>
    <xf numFmtId="0" fontId="1" fillId="0" borderId="2" xfId="6" applyFont="1" applyFill="1" applyBorder="1" applyAlignment="1">
      <alignment horizontal="right"/>
    </xf>
    <xf numFmtId="7" fontId="1" fillId="0" borderId="2" xfId="6" applyNumberFormat="1" applyFont="1" applyFill="1" applyBorder="1" applyAlignment="1">
      <alignment horizontal="right"/>
    </xf>
    <xf numFmtId="0" fontId="2" fillId="0" borderId="0" xfId="6" applyAlignment="1"/>
    <xf numFmtId="0" fontId="1" fillId="2" borderId="3" xfId="1" applyFont="1" applyFill="1" applyBorder="1" applyAlignment="1">
      <alignment horizontal="center"/>
    </xf>
    <xf numFmtId="43" fontId="0" fillId="0" borderId="0" xfId="7" applyFont="1"/>
    <xf numFmtId="43" fontId="0" fillId="0" borderId="0" xfId="0" applyNumberFormat="1"/>
    <xf numFmtId="0" fontId="5" fillId="0" borderId="4" xfId="0" applyFont="1" applyBorder="1"/>
    <xf numFmtId="0" fontId="5" fillId="0" borderId="6" xfId="0" applyFont="1" applyBorder="1"/>
    <xf numFmtId="0" fontId="4" fillId="5" borderId="7" xfId="0" applyFont="1" applyFill="1" applyBorder="1"/>
    <xf numFmtId="0" fontId="4" fillId="5" borderId="8" xfId="0" applyFont="1" applyFill="1" applyBorder="1"/>
    <xf numFmtId="0" fontId="4" fillId="5" borderId="9" xfId="0" applyFont="1" applyFill="1" applyBorder="1"/>
    <xf numFmtId="0" fontId="0" fillId="6" borderId="7" xfId="0" applyFont="1" applyFill="1" applyBorder="1"/>
    <xf numFmtId="0" fontId="0" fillId="6" borderId="8" xfId="0" applyFont="1" applyFill="1" applyBorder="1"/>
    <xf numFmtId="0" fontId="0" fillId="0" borderId="7" xfId="0" applyFont="1" applyBorder="1"/>
    <xf numFmtId="0" fontId="0" fillId="0" borderId="8" xfId="0" applyFont="1" applyBorder="1"/>
    <xf numFmtId="43" fontId="5" fillId="0" borderId="5" xfId="0" applyNumberFormat="1" applyFont="1" applyBorder="1"/>
    <xf numFmtId="43" fontId="0" fillId="6" borderId="8" xfId="7" applyNumberFormat="1" applyFont="1" applyFill="1" applyBorder="1"/>
    <xf numFmtId="43" fontId="0" fillId="6" borderId="9" xfId="7" applyNumberFormat="1" applyFont="1" applyFill="1" applyBorder="1"/>
    <xf numFmtId="43" fontId="0" fillId="0" borderId="8" xfId="7" applyNumberFormat="1" applyFont="1" applyBorder="1"/>
    <xf numFmtId="43" fontId="0" fillId="0" borderId="9" xfId="7" applyNumberFormat="1" applyFont="1" applyBorder="1"/>
    <xf numFmtId="22" fontId="0" fillId="0" borderId="0" xfId="0" applyNumberFormat="1"/>
  </cellXfs>
  <cellStyles count="8">
    <cellStyle name="Millares" xfId="7" builtinId="3"/>
    <cellStyle name="Normal" xfId="0" builtinId="0"/>
    <cellStyle name="Normal_FEBRERO 2018 IMSS" xfId="3" xr:uid="{00000000-0005-0000-0000-000002000000}"/>
    <cellStyle name="Normal_Hoja10" xfId="6" xr:uid="{00000000-0005-0000-0000-000003000000}"/>
    <cellStyle name="Normal_Hoja3" xfId="1" xr:uid="{00000000-0005-0000-0000-000004000000}"/>
    <cellStyle name="Normal_Hoja4" xfId="2" xr:uid="{00000000-0005-0000-0000-000005000000}"/>
    <cellStyle name="Normal_Hoja9" xfId="5" xr:uid="{00000000-0005-0000-0000-000006000000}"/>
    <cellStyle name="Normal_MARZO 2018 IMSS" xfId="4" xr:uid="{00000000-0005-0000-0000-000007000000}"/>
  </cellStyles>
  <dxfs count="48">
    <dxf>
      <numFmt numFmtId="27" formatCode="dd/mm/yyyy\ hh:mm"/>
    </dxf>
    <dxf>
      <numFmt numFmtId="27" formatCode="dd/mm/yyyy\ hh:mm"/>
    </dxf>
    <dxf>
      <numFmt numFmtId="27" formatCode="dd/mm/yyyy\ hh:mm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MensualSUA" adjustColumnWidth="0" connectionId="2" xr16:uid="{00000000-0016-0000-0900-000000000000}" autoFormatId="16" applyNumberFormats="0" applyBorderFormats="0" applyFontFormats="0" applyPatternFormats="0" applyAlignmentFormats="0" applyWidthHeightFormats="0">
  <queryTableRefresh nextId="20" unboundColumnsRight="1">
    <queryTableFields count="17">
      <queryTableField id="1" name="Ip" tableColumnId="1"/>
      <queryTableField id="2" name="Reg_Pat" tableColumnId="2"/>
      <queryTableField id="3" name="Periodo" tableColumnId="3"/>
      <queryTableField id="4" name="Num_Afi" tableColumnId="4"/>
      <queryTableField id="5" name="CF" tableColumnId="5"/>
      <queryTableField id="15" name="EXPA" tableColumnId="15"/>
      <queryTableField id="16" name="EXO" tableColumnId="16"/>
      <queryTableField id="6" name="RT" tableColumnId="6"/>
      <queryTableField id="7" name="GPS" tableColumnId="7"/>
      <queryTableField id="8" name="PDP" tableColumnId="8"/>
      <queryTableField id="9" name="GMPP" tableColumnId="9"/>
      <queryTableField id="10" name="IVP" tableColumnId="10"/>
      <queryTableField id="11" name="PDO" tableColumnId="11"/>
      <queryTableField id="12" name="GMPO" tableColumnId="12"/>
      <queryTableField id="13" name="IVO" tableColumnId="13"/>
      <queryTableField id="19" name="Sal_Dia" tableColumnId="17"/>
      <queryTableField id="14" dataBound="0" tableColumnId="1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MensualSUA" adjustColumnWidth="0" connectionId="3" xr16:uid="{00000000-0016-0000-0A00-000001000000}" autoFormatId="16" applyNumberFormats="0" applyBorderFormats="0" applyFontFormats="0" applyPatternFormats="0" applyAlignmentFormats="0" applyWidthHeightFormats="0">
  <queryTableRefresh nextId="28" unboundColumnsRight="1">
    <queryTableFields count="14">
      <queryTableField id="1" name="Ip" tableColumnId="1"/>
      <queryTableField id="2" name="Reg_Pat" tableColumnId="2"/>
      <queryTableField id="3" name="Periodo" tableColumnId="3"/>
      <queryTableField id="4" name="Num_Afi" tableColumnId="4"/>
      <queryTableField id="19" name="Sal_Dia" tableColumnId="17"/>
      <queryTableField id="20" name="Retiro" tableColumnId="5"/>
      <queryTableField id="21" name="CyVP" tableColumnId="6"/>
      <queryTableField id="22" name="CyVO" tableColumnId="7"/>
      <queryTableField id="23" name="Aportasc" tableColumnId="8"/>
      <queryTableField id="24" name="Aportacc" tableColumnId="9"/>
      <queryTableField id="25" name="Amortiza" tableColumnId="10"/>
      <queryTableField id="26" name="Credito" tableColumnId="11"/>
      <queryTableField id="27" name="TipoDescuento" tableColumnId="12"/>
      <queryTableField id="14" dataBound="0" tableColumnId="1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adjustColumnWidth="0" connectionId="1" xr16:uid="{00000000-0016-0000-0B00-000002000000}" autoFormatId="16" applyNumberFormats="0" applyBorderFormats="0" applyFontFormats="0" applyPatternFormats="0" applyAlignmentFormats="0" applyWidthHeightFormats="0">
  <queryTableRefresh nextId="12">
    <queryTableFields count="8">
      <queryTableField id="1" name="REG_PATR" tableColumnId="1"/>
      <queryTableField id="2" name="NUM_AFIL" tableColumnId="2"/>
      <queryTableField id="3" name="CURP" tableColumnId="3"/>
      <queryTableField id="4" name="RFC_CURP" tableColumnId="4"/>
      <queryTableField id="10" name="TMP_NOM" tableColumnId="5"/>
      <queryTableField id="6" name="SAL_IMSS" tableColumnId="6"/>
      <queryTableField id="7" name="FEC_ALT" tableColumnId="7"/>
      <queryTableField id="8" name="FEC_BAJ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a_ConsultaMensualSUA" displayName="Tabla_ConsultaMensualSUA" ref="A1:Q3" tableType="queryTable" insertRow="1" totalsRowCount="1">
  <autoFilter ref="A1:Q2" xr:uid="{00000000-0009-0000-0100-000007000000}"/>
  <tableColumns count="17">
    <tableColumn id="1" xr3:uid="{00000000-0010-0000-0000-000001000000}" uniqueName="1" name="Ip" totalsRowLabel="Total" queryTableFieldId="1"/>
    <tableColumn id="2" xr3:uid="{00000000-0010-0000-0000-000002000000}" uniqueName="2" name="Reg_Pat" queryTableFieldId="2"/>
    <tableColumn id="3" xr3:uid="{00000000-0010-0000-0000-000003000000}" uniqueName="3" name="Periodo" queryTableFieldId="3"/>
    <tableColumn id="4" xr3:uid="{00000000-0010-0000-0000-000004000000}" uniqueName="4" name="Num_Afi" queryTableFieldId="4"/>
    <tableColumn id="5" xr3:uid="{00000000-0010-0000-0000-000005000000}" uniqueName="5" name="CF" totalsRowFunction="sum" queryTableFieldId="5" dataDxfId="47" totalsRowDxfId="46" dataCellStyle="Millares"/>
    <tableColumn id="15" xr3:uid="{00000000-0010-0000-0000-00000F000000}" uniqueName="15" name="EXPA" totalsRowFunction="sum" queryTableFieldId="15" dataDxfId="45" totalsRowDxfId="44" dataCellStyle="Millares"/>
    <tableColumn id="16" xr3:uid="{00000000-0010-0000-0000-000010000000}" uniqueName="16" name="EXO" totalsRowFunction="sum" queryTableFieldId="16" dataDxfId="43" totalsRowDxfId="42" dataCellStyle="Millares"/>
    <tableColumn id="6" xr3:uid="{00000000-0010-0000-0000-000006000000}" uniqueName="6" name="RT" totalsRowFunction="sum" queryTableFieldId="6" dataDxfId="41" totalsRowDxfId="40" dataCellStyle="Millares"/>
    <tableColumn id="7" xr3:uid="{00000000-0010-0000-0000-000007000000}" uniqueName="7" name="GPS" totalsRowFunction="sum" queryTableFieldId="7" dataDxfId="39" totalsRowDxfId="38" dataCellStyle="Millares"/>
    <tableColumn id="8" xr3:uid="{00000000-0010-0000-0000-000008000000}" uniqueName="8" name="PDP" totalsRowFunction="sum" queryTableFieldId="8" dataDxfId="37" totalsRowDxfId="36" dataCellStyle="Millares"/>
    <tableColumn id="9" xr3:uid="{00000000-0010-0000-0000-000009000000}" uniqueName="9" name="GMPP" totalsRowFunction="sum" queryTableFieldId="9" dataDxfId="35" totalsRowDxfId="34" dataCellStyle="Millares"/>
    <tableColumn id="10" xr3:uid="{00000000-0010-0000-0000-00000A000000}" uniqueName="10" name="IVP" totalsRowFunction="sum" queryTableFieldId="10" dataDxfId="33" totalsRowDxfId="32" dataCellStyle="Millares"/>
    <tableColumn id="11" xr3:uid="{00000000-0010-0000-0000-00000B000000}" uniqueName="11" name="PDO" totalsRowFunction="sum" queryTableFieldId="11" dataDxfId="31" totalsRowDxfId="30" dataCellStyle="Millares"/>
    <tableColumn id="12" xr3:uid="{00000000-0010-0000-0000-00000C000000}" uniqueName="12" name="GMPO" totalsRowFunction="sum" queryTableFieldId="12" dataDxfId="29" totalsRowDxfId="28" dataCellStyle="Millares"/>
    <tableColumn id="13" xr3:uid="{00000000-0010-0000-0000-00000D000000}" uniqueName="13" name="IVO" totalsRowFunction="sum" queryTableFieldId="13" dataDxfId="27" totalsRowDxfId="26" dataCellStyle="Millares"/>
    <tableColumn id="17" xr3:uid="{00000000-0010-0000-0000-000011000000}" uniqueName="17" name="Sal_Dia" totalsRowFunction="sum" queryTableFieldId="19" dataDxfId="25" totalsRowDxfId="24" dataCellStyle="Millares"/>
    <tableColumn id="14" xr3:uid="{00000000-0010-0000-0000-00000E000000}" uniqueName="14" name="Total" totalsRowFunction="sum" queryTableFieldId="14" dataDxfId="23" totalsRowDxfId="22" dataCellStyle="Millares">
      <calculatedColumnFormula>SUM(Tabla_ConsultaMensualSUA[[#This Row],[CF]:[IVO]])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_ConsultaBimestralSUA" displayName="Tabla_ConsultaBimestralSUA" ref="A1:N3" tableType="queryTable" insertRow="1" totalsRowCount="1">
  <autoFilter ref="A1:N2" xr:uid="{00000000-0009-0000-0100-000002000000}"/>
  <tableColumns count="14">
    <tableColumn id="1" xr3:uid="{00000000-0010-0000-0100-000001000000}" uniqueName="1" name="IP" totalsRowLabel="Total" queryTableFieldId="1"/>
    <tableColumn id="2" xr3:uid="{00000000-0010-0000-0100-000002000000}" uniqueName="2" name="Reg_Pat" queryTableFieldId="2"/>
    <tableColumn id="3" xr3:uid="{00000000-0010-0000-0100-000003000000}" uniqueName="3" name="Periodo" queryTableFieldId="3"/>
    <tableColumn id="4" xr3:uid="{00000000-0010-0000-0100-000004000000}" uniqueName="4" name="Num_Afi" queryTableFieldId="4"/>
    <tableColumn id="17" xr3:uid="{00000000-0010-0000-0100-000011000000}" uniqueName="17" name="Sal_Dia" queryTableFieldId="19" dataDxfId="21" dataCellStyle="Millares"/>
    <tableColumn id="5" xr3:uid="{00000000-0010-0000-0100-000005000000}" uniqueName="5" name="Retiro" totalsRowFunction="sum" queryTableFieldId="20" dataDxfId="20" totalsRowDxfId="19" dataCellStyle="Millares"/>
    <tableColumn id="6" xr3:uid="{00000000-0010-0000-0100-000006000000}" uniqueName="6" name="CyVP" totalsRowFunction="sum" queryTableFieldId="21" dataDxfId="18" totalsRowDxfId="17" dataCellStyle="Millares"/>
    <tableColumn id="7" xr3:uid="{00000000-0010-0000-0100-000007000000}" uniqueName="7" name="CyVO" totalsRowFunction="sum" queryTableFieldId="22" dataDxfId="16" totalsRowDxfId="15" dataCellStyle="Millares"/>
    <tableColumn id="8" xr3:uid="{00000000-0010-0000-0100-000008000000}" uniqueName="8" name="Aportasc" totalsRowFunction="sum" queryTableFieldId="23" dataDxfId="14" totalsRowDxfId="13" dataCellStyle="Millares"/>
    <tableColumn id="9" xr3:uid="{00000000-0010-0000-0100-000009000000}" uniqueName="9" name="Aportacc" totalsRowFunction="sum" queryTableFieldId="24" dataDxfId="12" totalsRowDxfId="11" dataCellStyle="Millares"/>
    <tableColumn id="10" xr3:uid="{00000000-0010-0000-0100-00000A000000}" uniqueName="10" name="Amortiza" totalsRowFunction="sum" queryTableFieldId="25" dataDxfId="10" totalsRowDxfId="9" dataCellStyle="Millares"/>
    <tableColumn id="11" xr3:uid="{D22B96EB-1F18-4C5C-B164-B15550F1A63D}" uniqueName="11" name="Credito" queryTableFieldId="26" dataDxfId="8" totalsRowDxfId="7" dataCellStyle="Millares"/>
    <tableColumn id="12" xr3:uid="{CB5F9246-1756-4669-B368-EA9F0B83A883}" uniqueName="12" name="TipoDescuento" queryTableFieldId="27" dataDxfId="6" totalsRowDxfId="5" dataCellStyle="Millares"/>
    <tableColumn id="14" xr3:uid="{00000000-0010-0000-0100-00000E000000}" uniqueName="14" name="Total" totalsRowFunction="sum" queryTableFieldId="14" dataDxfId="4" totalsRowDxfId="3" dataCellStyle="Millares">
      <calculatedColumnFormula>SUM(Tabla_ConsultaBimestralSUA[[#This Row],[Retiro]:[Amortiza]])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_DatosExternos_1" displayName="Tabla_DatosExternos_1" ref="A1:H2" tableType="queryTable" insertRow="1" totalsRowShown="0">
  <autoFilter ref="A1:H2" xr:uid="{00000000-0009-0000-0100-000004000000}"/>
  <tableColumns count="8">
    <tableColumn id="1" xr3:uid="{00000000-0010-0000-0200-000001000000}" uniqueName="1" name="REG_PATR" queryTableFieldId="1"/>
    <tableColumn id="2" xr3:uid="{00000000-0010-0000-0200-000002000000}" uniqueName="2" name="NUM_AFIL" queryTableFieldId="2"/>
    <tableColumn id="3" xr3:uid="{00000000-0010-0000-0200-000003000000}" uniqueName="3" name="CURP" queryTableFieldId="3"/>
    <tableColumn id="4" xr3:uid="{00000000-0010-0000-0200-000004000000}" uniqueName="4" name="RFC_CURP" queryTableFieldId="4"/>
    <tableColumn id="5" xr3:uid="{2D635339-6EE7-4F29-A213-E87322E8EBE5}" uniqueName="5" name="TMP_NOM" queryTableFieldId="10" dataDxfId="2"/>
    <tableColumn id="6" xr3:uid="{00000000-0010-0000-0200-000006000000}" uniqueName="6" name="SAL_IMSS" queryTableFieldId="6"/>
    <tableColumn id="7" xr3:uid="{00000000-0010-0000-0200-000007000000}" uniqueName="7" name="FEC_ALT" queryTableFieldId="7" dataDxfId="1"/>
    <tableColumn id="8" xr3:uid="{00000000-0010-0000-0200-000008000000}" uniqueName="8" name="FEC_BAJ" queryTableFieldId="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:DG64"/>
  <sheetViews>
    <sheetView topLeftCell="CO1" workbookViewId="0">
      <selection activeCell="CU26" sqref="CU26"/>
    </sheetView>
  </sheetViews>
  <sheetFormatPr baseColWidth="10" defaultRowHeight="15" x14ac:dyDescent="0.25"/>
  <cols>
    <col min="1" max="1" width="8.7109375" bestFit="1" customWidth="1"/>
    <col min="2" max="2" width="12.28515625" bestFit="1" customWidth="1"/>
    <col min="4" max="4" width="12" bestFit="1" customWidth="1"/>
    <col min="5" max="5" width="9.85546875" bestFit="1" customWidth="1"/>
  </cols>
  <sheetData>
    <row r="1" spans="1:111" x14ac:dyDescent="0.25">
      <c r="A1" s="1" t="s">
        <v>82</v>
      </c>
      <c r="B1" s="1" t="s">
        <v>83</v>
      </c>
      <c r="C1" s="1" t="s">
        <v>84</v>
      </c>
      <c r="D1" s="1" t="s">
        <v>85</v>
      </c>
      <c r="E1" s="1" t="s">
        <v>86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94</v>
      </c>
      <c r="N1" s="1" t="s">
        <v>95</v>
      </c>
      <c r="O1" s="3" t="s">
        <v>96</v>
      </c>
      <c r="P1" s="1" t="s">
        <v>97</v>
      </c>
      <c r="Q1" s="1" t="s">
        <v>98</v>
      </c>
      <c r="R1" s="1" t="s">
        <v>99</v>
      </c>
      <c r="S1" s="3" t="s">
        <v>100</v>
      </c>
      <c r="T1" s="1" t="s">
        <v>101</v>
      </c>
      <c r="U1" s="3" t="s">
        <v>102</v>
      </c>
      <c r="V1" s="1" t="s">
        <v>103</v>
      </c>
      <c r="W1" s="3" t="s">
        <v>104</v>
      </c>
      <c r="X1" s="3" t="s">
        <v>105</v>
      </c>
      <c r="Y1" s="3" t="s">
        <v>106</v>
      </c>
      <c r="Z1" s="1" t="s">
        <v>107</v>
      </c>
      <c r="AA1" s="2" t="s">
        <v>108</v>
      </c>
      <c r="AB1" s="2" t="s">
        <v>109</v>
      </c>
      <c r="AC1" s="2" t="s">
        <v>110</v>
      </c>
      <c r="AD1" s="1" t="s">
        <v>111</v>
      </c>
      <c r="AE1" s="1" t="s">
        <v>112</v>
      </c>
      <c r="AF1" s="1" t="s">
        <v>113</v>
      </c>
      <c r="AG1" s="1" t="s">
        <v>114</v>
      </c>
      <c r="AH1" s="1" t="s">
        <v>115</v>
      </c>
      <c r="AI1" s="1" t="s">
        <v>116</v>
      </c>
      <c r="AJ1" s="1" t="s">
        <v>117</v>
      </c>
      <c r="AK1" s="1" t="s">
        <v>118</v>
      </c>
      <c r="AL1" s="1" t="s">
        <v>119</v>
      </c>
      <c r="AM1" s="1" t="s">
        <v>120</v>
      </c>
      <c r="AN1" s="1" t="s">
        <v>121</v>
      </c>
      <c r="AO1" s="1" t="s">
        <v>122</v>
      </c>
      <c r="AP1" s="1" t="s">
        <v>123</v>
      </c>
      <c r="AQ1" s="1" t="s">
        <v>124</v>
      </c>
      <c r="AR1" s="1" t="s">
        <v>125</v>
      </c>
      <c r="AS1" s="1" t="s">
        <v>126</v>
      </c>
      <c r="AT1" s="1" t="s">
        <v>127</v>
      </c>
      <c r="AU1" s="1" t="s">
        <v>128</v>
      </c>
      <c r="AV1" s="1" t="s">
        <v>129</v>
      </c>
      <c r="AW1" s="1" t="s">
        <v>130</v>
      </c>
      <c r="AX1" s="1" t="s">
        <v>131</v>
      </c>
      <c r="AY1" s="1" t="s">
        <v>132</v>
      </c>
      <c r="AZ1" s="1" t="s">
        <v>133</v>
      </c>
      <c r="BA1" s="1" t="s">
        <v>134</v>
      </c>
      <c r="BB1" s="1" t="s">
        <v>135</v>
      </c>
      <c r="BC1" s="1" t="s">
        <v>136</v>
      </c>
      <c r="BD1" s="1" t="s">
        <v>137</v>
      </c>
      <c r="BE1" s="1" t="s">
        <v>138</v>
      </c>
      <c r="BF1" s="1" t="s">
        <v>139</v>
      </c>
      <c r="BG1" s="1" t="s">
        <v>140</v>
      </c>
      <c r="BH1" s="1" t="s">
        <v>141</v>
      </c>
      <c r="BI1" s="1" t="s">
        <v>142</v>
      </c>
      <c r="BJ1" s="1" t="s">
        <v>143</v>
      </c>
      <c r="BK1" s="1" t="s">
        <v>144</v>
      </c>
      <c r="BL1" s="1" t="s">
        <v>145</v>
      </c>
      <c r="BM1" s="1" t="s">
        <v>146</v>
      </c>
      <c r="BN1" s="1" t="s">
        <v>147</v>
      </c>
      <c r="BO1" s="1" t="s">
        <v>148</v>
      </c>
      <c r="BP1" s="1" t="s">
        <v>149</v>
      </c>
      <c r="BQ1" s="1" t="s">
        <v>150</v>
      </c>
      <c r="BR1" s="1" t="s">
        <v>151</v>
      </c>
      <c r="BS1" s="1" t="s">
        <v>152</v>
      </c>
      <c r="BT1" s="1" t="s">
        <v>153</v>
      </c>
      <c r="BU1" s="1" t="s">
        <v>154</v>
      </c>
      <c r="BV1" s="1" t="s">
        <v>155</v>
      </c>
      <c r="BW1" s="1" t="s">
        <v>156</v>
      </c>
      <c r="BX1" s="1" t="s">
        <v>157</v>
      </c>
      <c r="BY1" s="1" t="s">
        <v>158</v>
      </c>
      <c r="BZ1" s="1" t="s">
        <v>159</v>
      </c>
      <c r="CA1" s="1" t="s">
        <v>160</v>
      </c>
      <c r="CB1" s="1" t="s">
        <v>161</v>
      </c>
      <c r="CC1" s="1" t="s">
        <v>162</v>
      </c>
      <c r="CD1" s="1" t="s">
        <v>163</v>
      </c>
      <c r="CE1" s="1" t="s">
        <v>164</v>
      </c>
      <c r="CF1" s="1" t="s">
        <v>165</v>
      </c>
      <c r="CG1" s="1" t="s">
        <v>166</v>
      </c>
      <c r="CH1" s="1" t="s">
        <v>167</v>
      </c>
      <c r="CI1" s="1" t="s">
        <v>168</v>
      </c>
      <c r="CJ1" s="1" t="s">
        <v>169</v>
      </c>
      <c r="CK1" s="1" t="s">
        <v>170</v>
      </c>
      <c r="CL1" s="1" t="s">
        <v>171</v>
      </c>
      <c r="CM1" s="1" t="s">
        <v>172</v>
      </c>
      <c r="CN1" s="1" t="s">
        <v>173</v>
      </c>
      <c r="CO1" s="1" t="s">
        <v>174</v>
      </c>
      <c r="CP1" s="1" t="s">
        <v>175</v>
      </c>
      <c r="CQ1" s="1" t="s">
        <v>176</v>
      </c>
      <c r="CR1" s="1" t="s">
        <v>177</v>
      </c>
      <c r="CS1" s="1" t="s">
        <v>178</v>
      </c>
      <c r="CT1" s="1" t="s">
        <v>179</v>
      </c>
      <c r="CU1" s="1" t="s">
        <v>180</v>
      </c>
      <c r="CV1" s="1" t="s">
        <v>181</v>
      </c>
      <c r="CW1" s="1" t="s">
        <v>182</v>
      </c>
      <c r="CX1" s="1" t="s">
        <v>183</v>
      </c>
      <c r="CY1" s="1" t="s">
        <v>184</v>
      </c>
      <c r="CZ1" s="1" t="s">
        <v>185</v>
      </c>
      <c r="DA1" s="1" t="s">
        <v>186</v>
      </c>
      <c r="DB1" s="1" t="s">
        <v>187</v>
      </c>
      <c r="DC1" s="1" t="s">
        <v>188</v>
      </c>
      <c r="DD1" s="1" t="s">
        <v>189</v>
      </c>
      <c r="DE1" s="1" t="s">
        <v>190</v>
      </c>
      <c r="DF1" s="1" t="s">
        <v>191</v>
      </c>
      <c r="DG1" s="28" t="s">
        <v>229</v>
      </c>
    </row>
    <row r="2" spans="1:111" x14ac:dyDescent="0.25">
      <c r="A2" s="4" t="s">
        <v>192</v>
      </c>
      <c r="B2" s="4" t="s">
        <v>78</v>
      </c>
      <c r="C2" s="4" t="s">
        <v>193</v>
      </c>
      <c r="D2" s="4" t="s">
        <v>26</v>
      </c>
      <c r="E2" s="5">
        <v>43101</v>
      </c>
      <c r="F2" s="4" t="s">
        <v>194</v>
      </c>
      <c r="G2" s="4" t="s">
        <v>195</v>
      </c>
      <c r="H2" s="6">
        <v>31</v>
      </c>
      <c r="I2" s="7">
        <v>120</v>
      </c>
      <c r="J2" s="6">
        <v>0</v>
      </c>
      <c r="K2" s="6">
        <v>0</v>
      </c>
      <c r="L2" s="7">
        <v>88.36</v>
      </c>
      <c r="M2" s="5">
        <v>43070</v>
      </c>
      <c r="N2" s="6">
        <v>0.5</v>
      </c>
      <c r="O2" s="7">
        <v>477.4</v>
      </c>
      <c r="P2" s="7">
        <v>0</v>
      </c>
      <c r="Q2" s="7">
        <v>35.340000000000003</v>
      </c>
      <c r="R2" s="7">
        <v>53.01</v>
      </c>
      <c r="S2" s="7">
        <v>18.600000000000001</v>
      </c>
      <c r="T2" s="7">
        <v>88.35</v>
      </c>
      <c r="U2" s="7">
        <v>37.200000000000003</v>
      </c>
      <c r="V2" s="7">
        <v>0</v>
      </c>
      <c r="W2" s="7">
        <v>26.04</v>
      </c>
      <c r="X2" s="7">
        <v>39.06</v>
      </c>
      <c r="Y2" s="7">
        <v>65.099999999999994</v>
      </c>
      <c r="Z2" s="7">
        <v>0</v>
      </c>
      <c r="AA2" s="7">
        <v>9.3000000000000007</v>
      </c>
      <c r="AB2" s="7">
        <v>13.95</v>
      </c>
      <c r="AC2" s="7">
        <v>23.25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7">
        <v>0</v>
      </c>
      <c r="AV2" s="7">
        <v>0</v>
      </c>
      <c r="AW2" s="7">
        <v>0</v>
      </c>
      <c r="AX2" s="7">
        <v>0</v>
      </c>
      <c r="AY2" s="7">
        <v>0</v>
      </c>
      <c r="AZ2" s="7">
        <v>0</v>
      </c>
      <c r="BA2" s="7">
        <v>0</v>
      </c>
      <c r="BB2" s="7">
        <v>0</v>
      </c>
      <c r="BC2" s="7">
        <v>0</v>
      </c>
      <c r="BD2" s="7">
        <v>0</v>
      </c>
      <c r="BE2" s="7">
        <v>0</v>
      </c>
      <c r="BF2" s="7">
        <v>0</v>
      </c>
      <c r="BG2" s="7">
        <v>0</v>
      </c>
      <c r="BH2" s="7">
        <v>0</v>
      </c>
      <c r="BI2" s="7">
        <v>0</v>
      </c>
      <c r="BJ2" s="5">
        <v>43148</v>
      </c>
      <c r="BK2" s="4" t="s">
        <v>79</v>
      </c>
      <c r="BL2" s="7">
        <v>0</v>
      </c>
      <c r="BM2" s="7">
        <v>0</v>
      </c>
      <c r="BN2" s="7">
        <v>0</v>
      </c>
      <c r="BO2" s="7">
        <v>0</v>
      </c>
      <c r="BP2" s="7">
        <v>18.600000000000001</v>
      </c>
      <c r="BQ2" s="7">
        <v>0</v>
      </c>
      <c r="BR2" s="7">
        <v>37.200000000000003</v>
      </c>
      <c r="BS2" s="7">
        <v>0</v>
      </c>
      <c r="BT2" s="7">
        <v>0</v>
      </c>
      <c r="BU2" s="7">
        <v>0</v>
      </c>
      <c r="BV2" s="7">
        <v>0</v>
      </c>
      <c r="BW2" s="7">
        <v>0</v>
      </c>
      <c r="BX2" s="7">
        <v>0</v>
      </c>
      <c r="BY2" s="7">
        <v>0</v>
      </c>
      <c r="BZ2" s="7">
        <v>0</v>
      </c>
      <c r="CA2" s="7">
        <v>0</v>
      </c>
      <c r="CB2" s="7">
        <v>0</v>
      </c>
      <c r="CC2" s="7">
        <v>0</v>
      </c>
      <c r="CD2" s="7">
        <v>0</v>
      </c>
      <c r="CE2" s="7">
        <v>0</v>
      </c>
      <c r="CF2" s="7">
        <v>0</v>
      </c>
      <c r="CG2" s="7">
        <v>0</v>
      </c>
      <c r="CH2" s="7">
        <v>0</v>
      </c>
      <c r="CI2" s="7">
        <v>0</v>
      </c>
      <c r="CJ2" s="7">
        <v>0</v>
      </c>
      <c r="CK2" s="7">
        <v>0</v>
      </c>
      <c r="CL2" s="7">
        <v>0</v>
      </c>
      <c r="CM2" s="7">
        <v>0</v>
      </c>
      <c r="CN2" s="7">
        <v>0</v>
      </c>
      <c r="CO2" s="7">
        <v>0</v>
      </c>
      <c r="CP2" s="7">
        <v>0</v>
      </c>
      <c r="CQ2" s="7">
        <v>0</v>
      </c>
      <c r="CR2" s="7">
        <v>0</v>
      </c>
      <c r="CS2" s="7">
        <v>0</v>
      </c>
      <c r="CT2" s="7">
        <v>0</v>
      </c>
      <c r="CU2" s="7">
        <v>0</v>
      </c>
      <c r="CV2" s="7">
        <v>0</v>
      </c>
      <c r="CW2" s="7">
        <v>0</v>
      </c>
      <c r="CX2" s="7">
        <v>0</v>
      </c>
      <c r="CY2" s="7">
        <v>0</v>
      </c>
      <c r="CZ2" s="7">
        <v>0</v>
      </c>
      <c r="DA2" s="7">
        <v>0</v>
      </c>
      <c r="DB2" s="7">
        <v>0</v>
      </c>
      <c r="DC2" s="7">
        <v>0</v>
      </c>
      <c r="DD2" s="7">
        <v>0</v>
      </c>
      <c r="DE2" s="7">
        <v>75.489999999999995</v>
      </c>
      <c r="DF2" s="5">
        <v>42767</v>
      </c>
      <c r="DG2" t="e">
        <f>VLOOKUP(D2,#REF!,2,FALSE)</f>
        <v>#REF!</v>
      </c>
    </row>
    <row r="3" spans="1:111" x14ac:dyDescent="0.25">
      <c r="A3" s="4" t="s">
        <v>192</v>
      </c>
      <c r="B3" s="4" t="s">
        <v>78</v>
      </c>
      <c r="C3" s="4" t="s">
        <v>193</v>
      </c>
      <c r="D3" s="4" t="s">
        <v>27</v>
      </c>
      <c r="E3" s="5">
        <v>43101</v>
      </c>
      <c r="F3" s="4" t="s">
        <v>194</v>
      </c>
      <c r="G3" s="4" t="s">
        <v>195</v>
      </c>
      <c r="H3" s="6">
        <v>31</v>
      </c>
      <c r="I3" s="7">
        <v>97.75</v>
      </c>
      <c r="J3" s="6">
        <v>0</v>
      </c>
      <c r="K3" s="6">
        <v>0</v>
      </c>
      <c r="L3" s="7">
        <v>88.36</v>
      </c>
      <c r="M3" s="5">
        <v>43070</v>
      </c>
      <c r="N3" s="6">
        <v>0.5</v>
      </c>
      <c r="O3" s="7">
        <v>477.4</v>
      </c>
      <c r="P3" s="7">
        <v>0</v>
      </c>
      <c r="Q3" s="7">
        <v>28.79</v>
      </c>
      <c r="R3" s="7">
        <v>43.18</v>
      </c>
      <c r="S3" s="7">
        <v>15.15</v>
      </c>
      <c r="T3" s="7">
        <v>71.97</v>
      </c>
      <c r="U3" s="7">
        <v>30.3</v>
      </c>
      <c r="V3" s="7">
        <v>0</v>
      </c>
      <c r="W3" s="7">
        <v>21.21</v>
      </c>
      <c r="X3" s="7">
        <v>31.82</v>
      </c>
      <c r="Y3" s="7">
        <v>53.03</v>
      </c>
      <c r="Z3" s="7">
        <v>0</v>
      </c>
      <c r="AA3" s="7">
        <v>7.58</v>
      </c>
      <c r="AB3" s="7">
        <v>11.36</v>
      </c>
      <c r="AC3" s="7">
        <v>18.940000000000001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7">
        <v>0</v>
      </c>
      <c r="AV3" s="7">
        <v>0</v>
      </c>
      <c r="AW3" s="7">
        <v>0</v>
      </c>
      <c r="AX3" s="7">
        <v>0</v>
      </c>
      <c r="AY3" s="7">
        <v>0</v>
      </c>
      <c r="AZ3" s="7">
        <v>0</v>
      </c>
      <c r="BA3" s="7">
        <v>0</v>
      </c>
      <c r="BB3" s="7">
        <v>0</v>
      </c>
      <c r="BC3" s="7">
        <v>0</v>
      </c>
      <c r="BD3" s="7">
        <v>0</v>
      </c>
      <c r="BE3" s="7">
        <v>0</v>
      </c>
      <c r="BF3" s="7">
        <v>0</v>
      </c>
      <c r="BG3" s="7">
        <v>0</v>
      </c>
      <c r="BH3" s="7">
        <v>0</v>
      </c>
      <c r="BI3" s="7">
        <v>0</v>
      </c>
      <c r="BJ3" s="5">
        <v>43148</v>
      </c>
      <c r="BK3" s="4" t="s">
        <v>79</v>
      </c>
      <c r="BL3" s="7">
        <v>0</v>
      </c>
      <c r="BM3" s="7">
        <v>0</v>
      </c>
      <c r="BN3" s="7">
        <v>0</v>
      </c>
      <c r="BO3" s="7">
        <v>0</v>
      </c>
      <c r="BP3" s="7">
        <v>15.15</v>
      </c>
      <c r="BQ3" s="7">
        <v>0</v>
      </c>
      <c r="BR3" s="7">
        <v>30.3</v>
      </c>
      <c r="BS3" s="7">
        <v>0</v>
      </c>
      <c r="BT3" s="7">
        <v>0</v>
      </c>
      <c r="BU3" s="7">
        <v>0</v>
      </c>
      <c r="BV3" s="7">
        <v>0</v>
      </c>
      <c r="BW3" s="7">
        <v>0</v>
      </c>
      <c r="BX3" s="7">
        <v>0</v>
      </c>
      <c r="BY3" s="7">
        <v>0</v>
      </c>
      <c r="BZ3" s="7">
        <v>0</v>
      </c>
      <c r="CA3" s="7">
        <v>0</v>
      </c>
      <c r="CB3" s="7">
        <v>0</v>
      </c>
      <c r="CC3" s="7">
        <v>0</v>
      </c>
      <c r="CD3" s="7">
        <v>0</v>
      </c>
      <c r="CE3" s="7">
        <v>0</v>
      </c>
      <c r="CF3" s="7">
        <v>0</v>
      </c>
      <c r="CG3" s="7">
        <v>0</v>
      </c>
      <c r="CH3" s="7">
        <v>0</v>
      </c>
      <c r="CI3" s="7">
        <v>0</v>
      </c>
      <c r="CJ3" s="7">
        <v>0</v>
      </c>
      <c r="CK3" s="7">
        <v>0</v>
      </c>
      <c r="CL3" s="7">
        <v>0</v>
      </c>
      <c r="CM3" s="7">
        <v>0</v>
      </c>
      <c r="CN3" s="7">
        <v>0</v>
      </c>
      <c r="CO3" s="7">
        <v>0</v>
      </c>
      <c r="CP3" s="7">
        <v>0</v>
      </c>
      <c r="CQ3" s="7">
        <v>0</v>
      </c>
      <c r="CR3" s="7">
        <v>0</v>
      </c>
      <c r="CS3" s="7">
        <v>0</v>
      </c>
      <c r="CT3" s="7">
        <v>0</v>
      </c>
      <c r="CU3" s="7">
        <v>0</v>
      </c>
      <c r="CV3" s="7">
        <v>0</v>
      </c>
      <c r="CW3" s="7">
        <v>0</v>
      </c>
      <c r="CX3" s="7">
        <v>0</v>
      </c>
      <c r="CY3" s="7">
        <v>0</v>
      </c>
      <c r="CZ3" s="7">
        <v>0</v>
      </c>
      <c r="DA3" s="7">
        <v>0</v>
      </c>
      <c r="DB3" s="7">
        <v>0</v>
      </c>
      <c r="DC3" s="7">
        <v>0</v>
      </c>
      <c r="DD3" s="7">
        <v>0</v>
      </c>
      <c r="DE3" s="7">
        <v>75.489999999999995</v>
      </c>
      <c r="DF3" s="5">
        <v>42767</v>
      </c>
      <c r="DG3" t="e">
        <f>VLOOKUP(D3,#REF!,2,FALSE)</f>
        <v>#REF!</v>
      </c>
    </row>
    <row r="4" spans="1:111" x14ac:dyDescent="0.25">
      <c r="A4" s="4" t="s">
        <v>192</v>
      </c>
      <c r="B4" s="4" t="s">
        <v>78</v>
      </c>
      <c r="C4" s="4" t="s">
        <v>193</v>
      </c>
      <c r="D4" s="4" t="s">
        <v>30</v>
      </c>
      <c r="E4" s="5">
        <v>43101</v>
      </c>
      <c r="F4" s="4" t="s">
        <v>194</v>
      </c>
      <c r="G4" s="4" t="s">
        <v>195</v>
      </c>
      <c r="H4" s="6">
        <v>31</v>
      </c>
      <c r="I4" s="7">
        <v>120</v>
      </c>
      <c r="J4" s="6">
        <v>0</v>
      </c>
      <c r="K4" s="6">
        <v>0</v>
      </c>
      <c r="L4" s="7">
        <v>88.36</v>
      </c>
      <c r="M4" s="5">
        <v>43070</v>
      </c>
      <c r="N4" s="6">
        <v>0.5</v>
      </c>
      <c r="O4" s="7">
        <v>477.4</v>
      </c>
      <c r="P4" s="7">
        <v>0</v>
      </c>
      <c r="Q4" s="7">
        <v>35.340000000000003</v>
      </c>
      <c r="R4" s="7">
        <v>53.01</v>
      </c>
      <c r="S4" s="7">
        <v>18.600000000000001</v>
      </c>
      <c r="T4" s="7">
        <v>88.35</v>
      </c>
      <c r="U4" s="7">
        <v>37.200000000000003</v>
      </c>
      <c r="V4" s="7">
        <v>0</v>
      </c>
      <c r="W4" s="7">
        <v>26.04</v>
      </c>
      <c r="X4" s="7">
        <v>39.06</v>
      </c>
      <c r="Y4" s="7">
        <v>65.099999999999994</v>
      </c>
      <c r="Z4" s="7">
        <v>0</v>
      </c>
      <c r="AA4" s="7">
        <v>9.3000000000000007</v>
      </c>
      <c r="AB4" s="7">
        <v>13.95</v>
      </c>
      <c r="AC4" s="7">
        <v>23.25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7">
        <v>0</v>
      </c>
      <c r="AV4" s="7">
        <v>0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0</v>
      </c>
      <c r="BD4" s="7">
        <v>0</v>
      </c>
      <c r="BE4" s="7">
        <v>0</v>
      </c>
      <c r="BF4" s="7">
        <v>0</v>
      </c>
      <c r="BG4" s="7">
        <v>0</v>
      </c>
      <c r="BH4" s="7">
        <v>0</v>
      </c>
      <c r="BI4" s="7">
        <v>0</v>
      </c>
      <c r="BJ4" s="5">
        <v>43148</v>
      </c>
      <c r="BK4" s="4" t="s">
        <v>79</v>
      </c>
      <c r="BL4" s="7">
        <v>0</v>
      </c>
      <c r="BM4" s="7">
        <v>0</v>
      </c>
      <c r="BN4" s="7">
        <v>0</v>
      </c>
      <c r="BO4" s="7">
        <v>0</v>
      </c>
      <c r="BP4" s="7">
        <v>18.600000000000001</v>
      </c>
      <c r="BQ4" s="7">
        <v>0</v>
      </c>
      <c r="BR4" s="7">
        <v>37.200000000000003</v>
      </c>
      <c r="BS4" s="7">
        <v>0</v>
      </c>
      <c r="BT4" s="7">
        <v>0</v>
      </c>
      <c r="BU4" s="7">
        <v>0</v>
      </c>
      <c r="BV4" s="7">
        <v>0</v>
      </c>
      <c r="BW4" s="7">
        <v>0</v>
      </c>
      <c r="BX4" s="7">
        <v>0</v>
      </c>
      <c r="BY4" s="7">
        <v>0</v>
      </c>
      <c r="BZ4" s="7">
        <v>0</v>
      </c>
      <c r="CA4" s="7">
        <v>0</v>
      </c>
      <c r="CB4" s="7">
        <v>0</v>
      </c>
      <c r="CC4" s="7">
        <v>0</v>
      </c>
      <c r="CD4" s="7">
        <v>0</v>
      </c>
      <c r="CE4" s="7">
        <v>0</v>
      </c>
      <c r="CF4" s="7">
        <v>0</v>
      </c>
      <c r="CG4" s="7">
        <v>0</v>
      </c>
      <c r="CH4" s="7">
        <v>0</v>
      </c>
      <c r="CI4" s="7">
        <v>0</v>
      </c>
      <c r="CJ4" s="7">
        <v>0</v>
      </c>
      <c r="CK4" s="7">
        <v>0</v>
      </c>
      <c r="CL4" s="7">
        <v>0</v>
      </c>
      <c r="CM4" s="7">
        <v>0</v>
      </c>
      <c r="CN4" s="7">
        <v>0</v>
      </c>
      <c r="CO4" s="7">
        <v>0</v>
      </c>
      <c r="CP4" s="7">
        <v>0</v>
      </c>
      <c r="CQ4" s="7">
        <v>0</v>
      </c>
      <c r="CR4" s="7">
        <v>0</v>
      </c>
      <c r="CS4" s="7">
        <v>0</v>
      </c>
      <c r="CT4" s="7">
        <v>0</v>
      </c>
      <c r="CU4" s="7">
        <v>0</v>
      </c>
      <c r="CV4" s="7">
        <v>0</v>
      </c>
      <c r="CW4" s="7">
        <v>0</v>
      </c>
      <c r="CX4" s="7">
        <v>0</v>
      </c>
      <c r="CY4" s="7">
        <v>0</v>
      </c>
      <c r="CZ4" s="7">
        <v>0</v>
      </c>
      <c r="DA4" s="7">
        <v>0</v>
      </c>
      <c r="DB4" s="7">
        <v>0</v>
      </c>
      <c r="DC4" s="7">
        <v>0</v>
      </c>
      <c r="DD4" s="7">
        <v>0</v>
      </c>
      <c r="DE4" s="7">
        <v>75.489999999999995</v>
      </c>
      <c r="DF4" s="5">
        <v>42767</v>
      </c>
      <c r="DG4" t="e">
        <f>VLOOKUP(D4,#REF!,2,FALSE)</f>
        <v>#REF!</v>
      </c>
    </row>
    <row r="5" spans="1:111" x14ac:dyDescent="0.25">
      <c r="A5" s="4" t="s">
        <v>192</v>
      </c>
      <c r="B5" s="4" t="s">
        <v>78</v>
      </c>
      <c r="C5" s="4" t="s">
        <v>193</v>
      </c>
      <c r="D5" s="4" t="s">
        <v>22</v>
      </c>
      <c r="E5" s="5">
        <v>43101</v>
      </c>
      <c r="F5" s="4" t="s">
        <v>194</v>
      </c>
      <c r="G5" s="4" t="s">
        <v>195</v>
      </c>
      <c r="H5" s="6">
        <v>31</v>
      </c>
      <c r="I5" s="7">
        <v>97.75</v>
      </c>
      <c r="J5" s="6">
        <v>0</v>
      </c>
      <c r="K5" s="6">
        <v>0</v>
      </c>
      <c r="L5" s="7">
        <v>88.36</v>
      </c>
      <c r="M5" s="5">
        <v>43070</v>
      </c>
      <c r="N5" s="6">
        <v>0.5</v>
      </c>
      <c r="O5" s="7">
        <v>477.4</v>
      </c>
      <c r="P5" s="7">
        <v>0</v>
      </c>
      <c r="Q5" s="7">
        <v>28.79</v>
      </c>
      <c r="R5" s="7">
        <v>43.18</v>
      </c>
      <c r="S5" s="7">
        <v>15.15</v>
      </c>
      <c r="T5" s="7">
        <v>71.97</v>
      </c>
      <c r="U5" s="7">
        <v>30.3</v>
      </c>
      <c r="V5" s="7">
        <v>0</v>
      </c>
      <c r="W5" s="7">
        <v>21.21</v>
      </c>
      <c r="X5" s="7">
        <v>31.82</v>
      </c>
      <c r="Y5" s="7">
        <v>53.03</v>
      </c>
      <c r="Z5" s="7">
        <v>0</v>
      </c>
      <c r="AA5" s="7">
        <v>7.58</v>
      </c>
      <c r="AB5" s="7">
        <v>11.36</v>
      </c>
      <c r="AC5" s="7">
        <v>18.940000000000001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7">
        <v>0</v>
      </c>
      <c r="BI5" s="7">
        <v>0</v>
      </c>
      <c r="BJ5" s="5">
        <v>43148</v>
      </c>
      <c r="BK5" s="4" t="s">
        <v>79</v>
      </c>
      <c r="BL5" s="7">
        <v>0</v>
      </c>
      <c r="BM5" s="7">
        <v>0</v>
      </c>
      <c r="BN5" s="7">
        <v>0</v>
      </c>
      <c r="BO5" s="7">
        <v>0</v>
      </c>
      <c r="BP5" s="7">
        <v>15.15</v>
      </c>
      <c r="BQ5" s="7">
        <v>0</v>
      </c>
      <c r="BR5" s="7">
        <v>30.3</v>
      </c>
      <c r="BS5" s="7">
        <v>0</v>
      </c>
      <c r="BT5" s="7">
        <v>0</v>
      </c>
      <c r="BU5" s="7">
        <v>0</v>
      </c>
      <c r="BV5" s="7">
        <v>0</v>
      </c>
      <c r="BW5" s="7">
        <v>0</v>
      </c>
      <c r="BX5" s="7">
        <v>0</v>
      </c>
      <c r="BY5" s="7">
        <v>0</v>
      </c>
      <c r="BZ5" s="7">
        <v>0</v>
      </c>
      <c r="CA5" s="7">
        <v>0</v>
      </c>
      <c r="CB5" s="7">
        <v>0</v>
      </c>
      <c r="CC5" s="7">
        <v>0</v>
      </c>
      <c r="CD5" s="7">
        <v>0</v>
      </c>
      <c r="CE5" s="7">
        <v>0</v>
      </c>
      <c r="CF5" s="7">
        <v>0</v>
      </c>
      <c r="CG5" s="7">
        <v>0</v>
      </c>
      <c r="CH5" s="7">
        <v>0</v>
      </c>
      <c r="CI5" s="7">
        <v>0</v>
      </c>
      <c r="CJ5" s="7">
        <v>0</v>
      </c>
      <c r="CK5" s="7">
        <v>0</v>
      </c>
      <c r="CL5" s="7">
        <v>0</v>
      </c>
      <c r="CM5" s="7">
        <v>0</v>
      </c>
      <c r="CN5" s="7">
        <v>0</v>
      </c>
      <c r="CO5" s="7">
        <v>0</v>
      </c>
      <c r="CP5" s="7">
        <v>0</v>
      </c>
      <c r="CQ5" s="7">
        <v>0</v>
      </c>
      <c r="CR5" s="7">
        <v>0</v>
      </c>
      <c r="CS5" s="7">
        <v>0</v>
      </c>
      <c r="CT5" s="7">
        <v>0</v>
      </c>
      <c r="CU5" s="7">
        <v>0</v>
      </c>
      <c r="CV5" s="7">
        <v>0</v>
      </c>
      <c r="CW5" s="7">
        <v>0</v>
      </c>
      <c r="CX5" s="7">
        <v>0</v>
      </c>
      <c r="CY5" s="7">
        <v>0</v>
      </c>
      <c r="CZ5" s="7">
        <v>0</v>
      </c>
      <c r="DA5" s="7">
        <v>0</v>
      </c>
      <c r="DB5" s="7">
        <v>0</v>
      </c>
      <c r="DC5" s="7">
        <v>0</v>
      </c>
      <c r="DD5" s="7">
        <v>0</v>
      </c>
      <c r="DE5" s="7">
        <v>75.489999999999995</v>
      </c>
      <c r="DF5" s="5">
        <v>42767</v>
      </c>
      <c r="DG5" t="e">
        <f>VLOOKUP(D5,#REF!,2,FALSE)</f>
        <v>#REF!</v>
      </c>
    </row>
    <row r="6" spans="1:111" x14ac:dyDescent="0.25">
      <c r="A6" s="4" t="s">
        <v>192</v>
      </c>
      <c r="B6" s="4" t="s">
        <v>78</v>
      </c>
      <c r="C6" s="4" t="s">
        <v>193</v>
      </c>
      <c r="D6" s="4" t="s">
        <v>25</v>
      </c>
      <c r="E6" s="5">
        <v>43101</v>
      </c>
      <c r="F6" s="4" t="s">
        <v>194</v>
      </c>
      <c r="G6" s="4" t="s">
        <v>195</v>
      </c>
      <c r="H6" s="6">
        <v>31</v>
      </c>
      <c r="I6" s="7">
        <v>120</v>
      </c>
      <c r="J6" s="6">
        <v>0</v>
      </c>
      <c r="K6" s="6">
        <v>0</v>
      </c>
      <c r="L6" s="7">
        <v>88.36</v>
      </c>
      <c r="M6" s="5">
        <v>43070</v>
      </c>
      <c r="N6" s="6">
        <v>0.5</v>
      </c>
      <c r="O6" s="7">
        <v>477.4</v>
      </c>
      <c r="P6" s="7">
        <v>0</v>
      </c>
      <c r="Q6" s="7">
        <v>35.340000000000003</v>
      </c>
      <c r="R6" s="7">
        <v>53.01</v>
      </c>
      <c r="S6" s="7">
        <v>18.600000000000001</v>
      </c>
      <c r="T6" s="7">
        <v>88.35</v>
      </c>
      <c r="U6" s="7">
        <v>37.200000000000003</v>
      </c>
      <c r="V6" s="7">
        <v>0</v>
      </c>
      <c r="W6" s="7">
        <v>26.04</v>
      </c>
      <c r="X6" s="7">
        <v>39.06</v>
      </c>
      <c r="Y6" s="7">
        <v>65.099999999999994</v>
      </c>
      <c r="Z6" s="7">
        <v>0</v>
      </c>
      <c r="AA6" s="7">
        <v>9.3000000000000007</v>
      </c>
      <c r="AB6" s="7">
        <v>13.95</v>
      </c>
      <c r="AC6" s="7">
        <v>23.25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5">
        <v>43148</v>
      </c>
      <c r="BK6" s="4" t="s">
        <v>79</v>
      </c>
      <c r="BL6" s="7">
        <v>0</v>
      </c>
      <c r="BM6" s="7">
        <v>0</v>
      </c>
      <c r="BN6" s="7">
        <v>0</v>
      </c>
      <c r="BO6" s="7">
        <v>0</v>
      </c>
      <c r="BP6" s="7">
        <v>18.600000000000001</v>
      </c>
      <c r="BQ6" s="7">
        <v>0</v>
      </c>
      <c r="BR6" s="7">
        <v>37.200000000000003</v>
      </c>
      <c r="BS6" s="7">
        <v>0</v>
      </c>
      <c r="BT6" s="7">
        <v>0</v>
      </c>
      <c r="BU6" s="7">
        <v>0</v>
      </c>
      <c r="BV6" s="7">
        <v>0</v>
      </c>
      <c r="BW6" s="7">
        <v>0</v>
      </c>
      <c r="BX6" s="7">
        <v>0</v>
      </c>
      <c r="BY6" s="7">
        <v>0</v>
      </c>
      <c r="BZ6" s="7">
        <v>0</v>
      </c>
      <c r="CA6" s="7">
        <v>0</v>
      </c>
      <c r="CB6" s="7">
        <v>0</v>
      </c>
      <c r="CC6" s="7">
        <v>0</v>
      </c>
      <c r="CD6" s="7">
        <v>0</v>
      </c>
      <c r="CE6" s="7">
        <v>0</v>
      </c>
      <c r="CF6" s="7">
        <v>0</v>
      </c>
      <c r="CG6" s="7">
        <v>0</v>
      </c>
      <c r="CH6" s="7">
        <v>0</v>
      </c>
      <c r="CI6" s="7">
        <v>0</v>
      </c>
      <c r="CJ6" s="7">
        <v>0</v>
      </c>
      <c r="CK6" s="7">
        <v>0</v>
      </c>
      <c r="CL6" s="7">
        <v>0</v>
      </c>
      <c r="CM6" s="7">
        <v>0</v>
      </c>
      <c r="CN6" s="7">
        <v>0</v>
      </c>
      <c r="CO6" s="7">
        <v>0</v>
      </c>
      <c r="CP6" s="7">
        <v>0</v>
      </c>
      <c r="CQ6" s="7">
        <v>0</v>
      </c>
      <c r="CR6" s="7">
        <v>0</v>
      </c>
      <c r="CS6" s="7">
        <v>0</v>
      </c>
      <c r="CT6" s="7">
        <v>0</v>
      </c>
      <c r="CU6" s="7">
        <v>0</v>
      </c>
      <c r="CV6" s="7">
        <v>0</v>
      </c>
      <c r="CW6" s="7">
        <v>0</v>
      </c>
      <c r="CX6" s="7">
        <v>0</v>
      </c>
      <c r="CY6" s="7">
        <v>0</v>
      </c>
      <c r="CZ6" s="7">
        <v>0</v>
      </c>
      <c r="DA6" s="7">
        <v>0</v>
      </c>
      <c r="DB6" s="7">
        <v>0</v>
      </c>
      <c r="DC6" s="7">
        <v>0</v>
      </c>
      <c r="DD6" s="7">
        <v>0</v>
      </c>
      <c r="DE6" s="7">
        <v>75.489999999999995</v>
      </c>
      <c r="DF6" s="5">
        <v>42767</v>
      </c>
      <c r="DG6" t="e">
        <f>VLOOKUP(D6,#REF!,2,FALSE)</f>
        <v>#REF!</v>
      </c>
    </row>
    <row r="7" spans="1:111" x14ac:dyDescent="0.25">
      <c r="A7" s="4" t="s">
        <v>192</v>
      </c>
      <c r="B7" s="4" t="s">
        <v>78</v>
      </c>
      <c r="C7" s="4" t="s">
        <v>193</v>
      </c>
      <c r="D7" s="4" t="s">
        <v>48</v>
      </c>
      <c r="E7" s="5">
        <v>43101</v>
      </c>
      <c r="F7" s="4" t="s">
        <v>194</v>
      </c>
      <c r="G7" s="4" t="s">
        <v>195</v>
      </c>
      <c r="H7" s="6">
        <v>19</v>
      </c>
      <c r="I7" s="7">
        <v>120</v>
      </c>
      <c r="J7" s="6">
        <v>0</v>
      </c>
      <c r="K7" s="6">
        <v>0</v>
      </c>
      <c r="L7" s="7">
        <v>88.36</v>
      </c>
      <c r="M7" s="5">
        <v>43070</v>
      </c>
      <c r="N7" s="6">
        <v>0.5</v>
      </c>
      <c r="O7" s="7">
        <v>292.60000000000002</v>
      </c>
      <c r="P7" s="7">
        <v>0</v>
      </c>
      <c r="Q7" s="7">
        <v>21.66</v>
      </c>
      <c r="R7" s="7">
        <v>32.49</v>
      </c>
      <c r="S7" s="7">
        <v>11.4</v>
      </c>
      <c r="T7" s="7">
        <v>54.15</v>
      </c>
      <c r="U7" s="7">
        <v>22.8</v>
      </c>
      <c r="V7" s="7">
        <v>0</v>
      </c>
      <c r="W7" s="7">
        <v>15.96</v>
      </c>
      <c r="X7" s="7">
        <v>23.94</v>
      </c>
      <c r="Y7" s="7">
        <v>39.9</v>
      </c>
      <c r="Z7" s="7">
        <v>0</v>
      </c>
      <c r="AA7" s="7">
        <v>5.7</v>
      </c>
      <c r="AB7" s="7">
        <v>8.5500000000000007</v>
      </c>
      <c r="AC7" s="7">
        <v>14.25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5">
        <v>43148</v>
      </c>
      <c r="BK7" s="4" t="s">
        <v>79</v>
      </c>
      <c r="BL7" s="7">
        <v>0</v>
      </c>
      <c r="BM7" s="7">
        <v>0</v>
      </c>
      <c r="BN7" s="7">
        <v>0</v>
      </c>
      <c r="BO7" s="7">
        <v>0</v>
      </c>
      <c r="BP7" s="7">
        <v>11.4</v>
      </c>
      <c r="BQ7" s="7">
        <v>0</v>
      </c>
      <c r="BR7" s="7">
        <v>22.8</v>
      </c>
      <c r="BS7" s="7">
        <v>0</v>
      </c>
      <c r="BT7" s="7">
        <v>0</v>
      </c>
      <c r="BU7" s="7">
        <v>0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7">
        <v>0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0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</v>
      </c>
      <c r="CV7" s="7">
        <v>0</v>
      </c>
      <c r="CW7" s="7">
        <v>0</v>
      </c>
      <c r="CX7" s="7">
        <v>0</v>
      </c>
      <c r="CY7" s="7">
        <v>0</v>
      </c>
      <c r="CZ7" s="7">
        <v>0</v>
      </c>
      <c r="DA7" s="7">
        <v>0</v>
      </c>
      <c r="DB7" s="7">
        <v>0</v>
      </c>
      <c r="DC7" s="7">
        <v>0</v>
      </c>
      <c r="DD7" s="7">
        <v>0</v>
      </c>
      <c r="DE7" s="7">
        <v>75.489999999999995</v>
      </c>
      <c r="DF7" s="5">
        <v>42767</v>
      </c>
      <c r="DG7" t="e">
        <f>VLOOKUP(D7,#REF!,2,FALSE)</f>
        <v>#REF!</v>
      </c>
    </row>
    <row r="8" spans="1:111" x14ac:dyDescent="0.25">
      <c r="A8" s="4" t="s">
        <v>192</v>
      </c>
      <c r="B8" s="4" t="s">
        <v>78</v>
      </c>
      <c r="C8" s="4" t="s">
        <v>193</v>
      </c>
      <c r="D8" s="4" t="s">
        <v>48</v>
      </c>
      <c r="E8" s="5">
        <v>43119</v>
      </c>
      <c r="F8" s="4" t="s">
        <v>197</v>
      </c>
      <c r="G8" s="4" t="s">
        <v>198</v>
      </c>
      <c r="H8" s="6">
        <v>0</v>
      </c>
      <c r="I8" s="7">
        <v>0</v>
      </c>
      <c r="J8" s="8"/>
      <c r="K8" s="8"/>
      <c r="L8" s="7">
        <v>88.36</v>
      </c>
      <c r="M8" s="5">
        <v>43070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5">
        <v>43148</v>
      </c>
      <c r="BK8" s="4" t="s">
        <v>80</v>
      </c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t="e">
        <f>VLOOKUP(D8,#REF!,2,FALSE)</f>
        <v>#REF!</v>
      </c>
    </row>
    <row r="9" spans="1:111" x14ac:dyDescent="0.25">
      <c r="A9" s="4" t="s">
        <v>192</v>
      </c>
      <c r="B9" s="4" t="s">
        <v>78</v>
      </c>
      <c r="C9" s="4" t="s">
        <v>193</v>
      </c>
      <c r="D9" s="4" t="s">
        <v>46</v>
      </c>
      <c r="E9" s="5">
        <v>43101</v>
      </c>
      <c r="F9" s="4" t="s">
        <v>194</v>
      </c>
      <c r="G9" s="4" t="s">
        <v>195</v>
      </c>
      <c r="H9" s="6">
        <v>31</v>
      </c>
      <c r="I9" s="7">
        <v>120</v>
      </c>
      <c r="J9" s="6">
        <v>0</v>
      </c>
      <c r="K9" s="6">
        <v>0</v>
      </c>
      <c r="L9" s="7">
        <v>88.36</v>
      </c>
      <c r="M9" s="5">
        <v>43070</v>
      </c>
      <c r="N9" s="6">
        <v>0.5</v>
      </c>
      <c r="O9" s="7">
        <v>477.4</v>
      </c>
      <c r="P9" s="7">
        <v>0</v>
      </c>
      <c r="Q9" s="7">
        <v>35.340000000000003</v>
      </c>
      <c r="R9" s="7">
        <v>53.01</v>
      </c>
      <c r="S9" s="7">
        <v>18.600000000000001</v>
      </c>
      <c r="T9" s="7">
        <v>88.35</v>
      </c>
      <c r="U9" s="7">
        <v>37.200000000000003</v>
      </c>
      <c r="V9" s="7">
        <v>0</v>
      </c>
      <c r="W9" s="7">
        <v>26.04</v>
      </c>
      <c r="X9" s="7">
        <v>39.06</v>
      </c>
      <c r="Y9" s="7">
        <v>65.099999999999994</v>
      </c>
      <c r="Z9" s="7">
        <v>0</v>
      </c>
      <c r="AA9" s="7">
        <v>9.3000000000000007</v>
      </c>
      <c r="AB9" s="7">
        <v>13.95</v>
      </c>
      <c r="AC9" s="7">
        <v>23.25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5">
        <v>43148</v>
      </c>
      <c r="BK9" s="4" t="s">
        <v>79</v>
      </c>
      <c r="BL9" s="7">
        <v>0</v>
      </c>
      <c r="BM9" s="7">
        <v>0</v>
      </c>
      <c r="BN9" s="7">
        <v>0</v>
      </c>
      <c r="BO9" s="7">
        <v>0</v>
      </c>
      <c r="BP9" s="7">
        <v>18.600000000000001</v>
      </c>
      <c r="BQ9" s="7">
        <v>0</v>
      </c>
      <c r="BR9" s="7">
        <v>37.200000000000003</v>
      </c>
      <c r="BS9" s="7">
        <v>0</v>
      </c>
      <c r="BT9" s="7">
        <v>0</v>
      </c>
      <c r="BU9" s="7">
        <v>0</v>
      </c>
      <c r="BV9" s="7">
        <v>0</v>
      </c>
      <c r="BW9" s="7">
        <v>0</v>
      </c>
      <c r="BX9" s="7">
        <v>0</v>
      </c>
      <c r="BY9" s="7">
        <v>0</v>
      </c>
      <c r="BZ9" s="7">
        <v>0</v>
      </c>
      <c r="CA9" s="7">
        <v>0</v>
      </c>
      <c r="CB9" s="7">
        <v>0</v>
      </c>
      <c r="CC9" s="7">
        <v>0</v>
      </c>
      <c r="CD9" s="7">
        <v>0</v>
      </c>
      <c r="CE9" s="7">
        <v>0</v>
      </c>
      <c r="CF9" s="7">
        <v>0</v>
      </c>
      <c r="CG9" s="7">
        <v>0</v>
      </c>
      <c r="CH9" s="7">
        <v>0</v>
      </c>
      <c r="CI9" s="7">
        <v>0</v>
      </c>
      <c r="CJ9" s="7">
        <v>0</v>
      </c>
      <c r="CK9" s="7">
        <v>0</v>
      </c>
      <c r="CL9" s="7">
        <v>0</v>
      </c>
      <c r="CM9" s="7">
        <v>0</v>
      </c>
      <c r="CN9" s="7">
        <v>0</v>
      </c>
      <c r="CO9" s="7">
        <v>0</v>
      </c>
      <c r="CP9" s="7">
        <v>0</v>
      </c>
      <c r="CQ9" s="7">
        <v>0</v>
      </c>
      <c r="CR9" s="7">
        <v>0</v>
      </c>
      <c r="CS9" s="7">
        <v>0</v>
      </c>
      <c r="CT9" s="7">
        <v>0</v>
      </c>
      <c r="CU9" s="7">
        <v>0</v>
      </c>
      <c r="CV9" s="7">
        <v>0</v>
      </c>
      <c r="CW9" s="7">
        <v>0</v>
      </c>
      <c r="CX9" s="7">
        <v>0</v>
      </c>
      <c r="CY9" s="7">
        <v>0</v>
      </c>
      <c r="CZ9" s="7">
        <v>0</v>
      </c>
      <c r="DA9" s="7">
        <v>0</v>
      </c>
      <c r="DB9" s="7">
        <v>0</v>
      </c>
      <c r="DC9" s="7">
        <v>0</v>
      </c>
      <c r="DD9" s="7">
        <v>0</v>
      </c>
      <c r="DE9" s="7">
        <v>75.489999999999995</v>
      </c>
      <c r="DF9" s="5">
        <v>42767</v>
      </c>
      <c r="DG9" t="e">
        <f>VLOOKUP(D9,#REF!,2,FALSE)</f>
        <v>#REF!</v>
      </c>
    </row>
    <row r="10" spans="1:111" x14ac:dyDescent="0.25">
      <c r="A10" s="4" t="s">
        <v>192</v>
      </c>
      <c r="B10" s="4" t="s">
        <v>78</v>
      </c>
      <c r="C10" s="4" t="s">
        <v>193</v>
      </c>
      <c r="D10" s="4" t="s">
        <v>13</v>
      </c>
      <c r="E10" s="5">
        <v>43101</v>
      </c>
      <c r="F10" s="4" t="s">
        <v>194</v>
      </c>
      <c r="G10" s="4" t="s">
        <v>195</v>
      </c>
      <c r="H10" s="6">
        <v>31</v>
      </c>
      <c r="I10" s="7">
        <v>120</v>
      </c>
      <c r="J10" s="6">
        <v>0</v>
      </c>
      <c r="K10" s="6">
        <v>0</v>
      </c>
      <c r="L10" s="7">
        <v>88.36</v>
      </c>
      <c r="M10" s="5">
        <v>43070</v>
      </c>
      <c r="N10" s="6">
        <v>0.5</v>
      </c>
      <c r="O10" s="7">
        <v>477.4</v>
      </c>
      <c r="P10" s="7">
        <v>0</v>
      </c>
      <c r="Q10" s="7">
        <v>35.340000000000003</v>
      </c>
      <c r="R10" s="7">
        <v>53.01</v>
      </c>
      <c r="S10" s="7">
        <v>18.600000000000001</v>
      </c>
      <c r="T10" s="7">
        <v>88.35</v>
      </c>
      <c r="U10" s="7">
        <v>37.200000000000003</v>
      </c>
      <c r="V10" s="7">
        <v>0</v>
      </c>
      <c r="W10" s="7">
        <v>26.04</v>
      </c>
      <c r="X10" s="7">
        <v>39.06</v>
      </c>
      <c r="Y10" s="7">
        <v>65.099999999999994</v>
      </c>
      <c r="Z10" s="7">
        <v>0</v>
      </c>
      <c r="AA10" s="7">
        <v>9.3000000000000007</v>
      </c>
      <c r="AB10" s="7">
        <v>13.95</v>
      </c>
      <c r="AC10" s="7">
        <v>23.25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5">
        <v>43148</v>
      </c>
      <c r="BK10" s="4" t="s">
        <v>79</v>
      </c>
      <c r="BL10" s="7">
        <v>0</v>
      </c>
      <c r="BM10" s="7">
        <v>0</v>
      </c>
      <c r="BN10" s="7">
        <v>0</v>
      </c>
      <c r="BO10" s="7">
        <v>0</v>
      </c>
      <c r="BP10" s="7">
        <v>18.600000000000001</v>
      </c>
      <c r="BQ10" s="7">
        <v>0</v>
      </c>
      <c r="BR10" s="7">
        <v>37.200000000000003</v>
      </c>
      <c r="BS10" s="7">
        <v>0</v>
      </c>
      <c r="BT10" s="7">
        <v>0</v>
      </c>
      <c r="BU10" s="7">
        <v>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>
        <v>0</v>
      </c>
      <c r="CC10" s="7">
        <v>0</v>
      </c>
      <c r="CD10" s="7">
        <v>0</v>
      </c>
      <c r="CE10" s="7">
        <v>0</v>
      </c>
      <c r="CF10" s="7">
        <v>0</v>
      </c>
      <c r="CG10" s="7">
        <v>0</v>
      </c>
      <c r="CH10" s="7">
        <v>0</v>
      </c>
      <c r="CI10" s="7">
        <v>0</v>
      </c>
      <c r="CJ10" s="7">
        <v>0</v>
      </c>
      <c r="CK10" s="7">
        <v>0</v>
      </c>
      <c r="CL10" s="7">
        <v>0</v>
      </c>
      <c r="CM10" s="7">
        <v>0</v>
      </c>
      <c r="CN10" s="7">
        <v>0</v>
      </c>
      <c r="CO10" s="7">
        <v>0</v>
      </c>
      <c r="CP10" s="7">
        <v>0</v>
      </c>
      <c r="CQ10" s="7">
        <v>0</v>
      </c>
      <c r="CR10" s="7">
        <v>0</v>
      </c>
      <c r="CS10" s="7">
        <v>0</v>
      </c>
      <c r="CT10" s="7">
        <v>0</v>
      </c>
      <c r="CU10" s="7">
        <v>0</v>
      </c>
      <c r="CV10" s="7">
        <v>0</v>
      </c>
      <c r="CW10" s="7">
        <v>0</v>
      </c>
      <c r="CX10" s="7">
        <v>0</v>
      </c>
      <c r="CY10" s="7">
        <v>0</v>
      </c>
      <c r="CZ10" s="7">
        <v>0</v>
      </c>
      <c r="DA10" s="7">
        <v>0</v>
      </c>
      <c r="DB10" s="7">
        <v>0</v>
      </c>
      <c r="DC10" s="7">
        <v>0</v>
      </c>
      <c r="DD10" s="7">
        <v>0</v>
      </c>
      <c r="DE10" s="7">
        <v>75.489999999999995</v>
      </c>
      <c r="DF10" s="5">
        <v>42767</v>
      </c>
      <c r="DG10" t="e">
        <f>VLOOKUP(D10,#REF!,2,FALSE)</f>
        <v>#REF!</v>
      </c>
    </row>
    <row r="11" spans="1:111" x14ac:dyDescent="0.25">
      <c r="A11" s="4" t="s">
        <v>192</v>
      </c>
      <c r="B11" s="4" t="s">
        <v>78</v>
      </c>
      <c r="C11" s="4" t="s">
        <v>193</v>
      </c>
      <c r="D11" s="4" t="s">
        <v>18</v>
      </c>
      <c r="E11" s="5">
        <v>43101</v>
      </c>
      <c r="F11" s="4" t="s">
        <v>194</v>
      </c>
      <c r="G11" s="4" t="s">
        <v>195</v>
      </c>
      <c r="H11" s="6">
        <v>31</v>
      </c>
      <c r="I11" s="7">
        <v>92.35</v>
      </c>
      <c r="J11" s="6">
        <v>0</v>
      </c>
      <c r="K11" s="6">
        <v>0</v>
      </c>
      <c r="L11" s="7">
        <v>88.36</v>
      </c>
      <c r="M11" s="5">
        <v>43070</v>
      </c>
      <c r="N11" s="6">
        <v>0.5</v>
      </c>
      <c r="O11" s="7">
        <v>477.4</v>
      </c>
      <c r="P11" s="7">
        <v>0</v>
      </c>
      <c r="Q11" s="7">
        <v>27.2</v>
      </c>
      <c r="R11" s="7">
        <v>40.799999999999997</v>
      </c>
      <c r="S11" s="7">
        <v>14.31</v>
      </c>
      <c r="T11" s="7">
        <v>67.989999999999995</v>
      </c>
      <c r="U11" s="7">
        <v>28.63</v>
      </c>
      <c r="V11" s="7">
        <v>0</v>
      </c>
      <c r="W11" s="7">
        <v>20.04</v>
      </c>
      <c r="X11" s="7">
        <v>30.06</v>
      </c>
      <c r="Y11" s="7">
        <v>50.1</v>
      </c>
      <c r="Z11" s="7">
        <v>0</v>
      </c>
      <c r="AA11" s="7">
        <v>7.16</v>
      </c>
      <c r="AB11" s="7">
        <v>10.74</v>
      </c>
      <c r="AC11" s="7">
        <v>17.89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  <c r="BJ11" s="5">
        <v>43148</v>
      </c>
      <c r="BK11" s="4" t="s">
        <v>79</v>
      </c>
      <c r="BL11" s="7">
        <v>0</v>
      </c>
      <c r="BM11" s="7">
        <v>0</v>
      </c>
      <c r="BN11" s="7">
        <v>0</v>
      </c>
      <c r="BO11" s="7">
        <v>0</v>
      </c>
      <c r="BP11" s="7">
        <v>14.31</v>
      </c>
      <c r="BQ11" s="7">
        <v>0</v>
      </c>
      <c r="BR11" s="7">
        <v>28.63</v>
      </c>
      <c r="BS11" s="7">
        <v>0</v>
      </c>
      <c r="BT11" s="7">
        <v>0</v>
      </c>
      <c r="BU11" s="7">
        <v>0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>
        <v>0</v>
      </c>
      <c r="CB11" s="7">
        <v>0</v>
      </c>
      <c r="CC11" s="7">
        <v>0</v>
      </c>
      <c r="CD11" s="7">
        <v>0</v>
      </c>
      <c r="CE11" s="7">
        <v>0</v>
      </c>
      <c r="CF11" s="7">
        <v>0</v>
      </c>
      <c r="CG11" s="7">
        <v>0</v>
      </c>
      <c r="CH11" s="7">
        <v>0</v>
      </c>
      <c r="CI11" s="7">
        <v>0</v>
      </c>
      <c r="CJ11" s="7">
        <v>0</v>
      </c>
      <c r="CK11" s="7">
        <v>0</v>
      </c>
      <c r="CL11" s="7">
        <v>0</v>
      </c>
      <c r="CM11" s="7">
        <v>0</v>
      </c>
      <c r="CN11" s="7">
        <v>0</v>
      </c>
      <c r="CO11" s="7">
        <v>0</v>
      </c>
      <c r="CP11" s="7">
        <v>0</v>
      </c>
      <c r="CQ11" s="7">
        <v>0</v>
      </c>
      <c r="CR11" s="7">
        <v>0</v>
      </c>
      <c r="CS11" s="7">
        <v>0</v>
      </c>
      <c r="CT11" s="7">
        <v>0</v>
      </c>
      <c r="CU11" s="7">
        <v>0</v>
      </c>
      <c r="CV11" s="7">
        <v>0</v>
      </c>
      <c r="CW11" s="7">
        <v>0</v>
      </c>
      <c r="CX11" s="7">
        <v>0</v>
      </c>
      <c r="CY11" s="7">
        <v>0</v>
      </c>
      <c r="CZ11" s="7">
        <v>0</v>
      </c>
      <c r="DA11" s="7">
        <v>0</v>
      </c>
      <c r="DB11" s="7">
        <v>0</v>
      </c>
      <c r="DC11" s="7">
        <v>0</v>
      </c>
      <c r="DD11" s="7">
        <v>0</v>
      </c>
      <c r="DE11" s="7">
        <v>75.489999999999995</v>
      </c>
      <c r="DF11" s="5">
        <v>42767</v>
      </c>
      <c r="DG11" t="e">
        <f>VLOOKUP(D11,#REF!,2,FALSE)</f>
        <v>#REF!</v>
      </c>
    </row>
    <row r="12" spans="1:111" x14ac:dyDescent="0.25">
      <c r="A12" s="4" t="s">
        <v>192</v>
      </c>
      <c r="B12" s="4" t="s">
        <v>78</v>
      </c>
      <c r="C12" s="4" t="s">
        <v>193</v>
      </c>
      <c r="D12" s="4" t="s">
        <v>55</v>
      </c>
      <c r="E12" s="5">
        <v>43118</v>
      </c>
      <c r="F12" s="4" t="s">
        <v>199</v>
      </c>
      <c r="G12" s="4" t="s">
        <v>195</v>
      </c>
      <c r="H12" s="6">
        <v>14</v>
      </c>
      <c r="I12" s="7">
        <v>92.36</v>
      </c>
      <c r="J12" s="6">
        <v>0</v>
      </c>
      <c r="K12" s="6">
        <v>0</v>
      </c>
      <c r="L12" s="7">
        <v>88.36</v>
      </c>
      <c r="M12" s="5">
        <v>43070</v>
      </c>
      <c r="N12" s="6">
        <v>0.5</v>
      </c>
      <c r="O12" s="7">
        <v>215.6</v>
      </c>
      <c r="P12" s="7">
        <v>0</v>
      </c>
      <c r="Q12" s="7">
        <v>12.28</v>
      </c>
      <c r="R12" s="7">
        <v>18.43</v>
      </c>
      <c r="S12" s="7">
        <v>6.47</v>
      </c>
      <c r="T12" s="7">
        <v>30.71</v>
      </c>
      <c r="U12" s="7">
        <v>12.93</v>
      </c>
      <c r="V12" s="7">
        <v>0</v>
      </c>
      <c r="W12" s="7">
        <v>9.0500000000000007</v>
      </c>
      <c r="X12" s="7">
        <v>13.58</v>
      </c>
      <c r="Y12" s="7">
        <v>22.63</v>
      </c>
      <c r="Z12" s="7">
        <v>0</v>
      </c>
      <c r="AA12" s="7">
        <v>3.23</v>
      </c>
      <c r="AB12" s="7">
        <v>4.8499999999999996</v>
      </c>
      <c r="AC12" s="7">
        <v>8.08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5">
        <v>43148</v>
      </c>
      <c r="BK12" s="4" t="s">
        <v>79</v>
      </c>
      <c r="BL12" s="7">
        <v>0</v>
      </c>
      <c r="BM12" s="7">
        <v>0</v>
      </c>
      <c r="BN12" s="7">
        <v>0</v>
      </c>
      <c r="BO12" s="7">
        <v>0</v>
      </c>
      <c r="BP12" s="7">
        <v>6.47</v>
      </c>
      <c r="BQ12" s="7">
        <v>0</v>
      </c>
      <c r="BR12" s="7">
        <v>12.93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0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75.489999999999995</v>
      </c>
      <c r="DF12" s="5">
        <v>42767</v>
      </c>
      <c r="DG12" t="e">
        <f>VLOOKUP(D12,#REF!,2,FALSE)</f>
        <v>#REF!</v>
      </c>
    </row>
    <row r="13" spans="1:111" x14ac:dyDescent="0.25">
      <c r="A13" s="4" t="s">
        <v>192</v>
      </c>
      <c r="B13" s="4" t="s">
        <v>78</v>
      </c>
      <c r="C13" s="4" t="s">
        <v>193</v>
      </c>
      <c r="D13" s="4" t="s">
        <v>81</v>
      </c>
      <c r="E13" s="5">
        <v>43129</v>
      </c>
      <c r="F13" s="4" t="s">
        <v>199</v>
      </c>
      <c r="G13" s="4" t="s">
        <v>195</v>
      </c>
      <c r="H13" s="6">
        <v>3</v>
      </c>
      <c r="I13" s="7">
        <v>92.36</v>
      </c>
      <c r="J13" s="6">
        <v>0</v>
      </c>
      <c r="K13" s="6">
        <v>0</v>
      </c>
      <c r="L13" s="7">
        <v>88.36</v>
      </c>
      <c r="M13" s="5">
        <v>43070</v>
      </c>
      <c r="N13" s="6">
        <v>0.5</v>
      </c>
      <c r="O13" s="7">
        <v>46.2</v>
      </c>
      <c r="P13" s="7">
        <v>0</v>
      </c>
      <c r="Q13" s="7">
        <v>2.63</v>
      </c>
      <c r="R13" s="7">
        <v>3.95</v>
      </c>
      <c r="S13" s="7">
        <v>1.39</v>
      </c>
      <c r="T13" s="7">
        <v>6.58</v>
      </c>
      <c r="U13" s="7">
        <v>2.77</v>
      </c>
      <c r="V13" s="7">
        <v>0</v>
      </c>
      <c r="W13" s="7">
        <v>1.94</v>
      </c>
      <c r="X13" s="7">
        <v>2.91</v>
      </c>
      <c r="Y13" s="7">
        <v>4.8499999999999996</v>
      </c>
      <c r="Z13" s="7">
        <v>0</v>
      </c>
      <c r="AA13" s="7">
        <v>0.69</v>
      </c>
      <c r="AB13" s="7">
        <v>1.04</v>
      </c>
      <c r="AC13" s="7">
        <v>1.73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5">
        <v>43148</v>
      </c>
      <c r="BK13" s="4" t="s">
        <v>79</v>
      </c>
      <c r="BL13" s="7">
        <v>0</v>
      </c>
      <c r="BM13" s="7">
        <v>0</v>
      </c>
      <c r="BN13" s="7">
        <v>0</v>
      </c>
      <c r="BO13" s="7">
        <v>0</v>
      </c>
      <c r="BP13" s="7">
        <v>1.39</v>
      </c>
      <c r="BQ13" s="7">
        <v>0</v>
      </c>
      <c r="BR13" s="7">
        <v>2.77</v>
      </c>
      <c r="BS13" s="7">
        <v>0</v>
      </c>
      <c r="BT13" s="7">
        <v>0</v>
      </c>
      <c r="BU13" s="7">
        <v>0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0</v>
      </c>
      <c r="CE13" s="7">
        <v>0</v>
      </c>
      <c r="CF13" s="7">
        <v>0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0</v>
      </c>
      <c r="CM13" s="7">
        <v>0</v>
      </c>
      <c r="CN13" s="7">
        <v>0</v>
      </c>
      <c r="CO13" s="7">
        <v>0</v>
      </c>
      <c r="CP13" s="7">
        <v>0</v>
      </c>
      <c r="CQ13" s="7">
        <v>0</v>
      </c>
      <c r="CR13" s="7">
        <v>0</v>
      </c>
      <c r="CS13" s="7">
        <v>0</v>
      </c>
      <c r="CT13" s="7">
        <v>0</v>
      </c>
      <c r="CU13" s="7">
        <v>0</v>
      </c>
      <c r="CV13" s="7">
        <v>0</v>
      </c>
      <c r="CW13" s="7">
        <v>0</v>
      </c>
      <c r="CX13" s="7">
        <v>0</v>
      </c>
      <c r="CY13" s="7">
        <v>0</v>
      </c>
      <c r="CZ13" s="7">
        <v>0</v>
      </c>
      <c r="DA13" s="7">
        <v>0</v>
      </c>
      <c r="DB13" s="7">
        <v>0</v>
      </c>
      <c r="DC13" s="7">
        <v>0</v>
      </c>
      <c r="DD13" s="7">
        <v>0</v>
      </c>
      <c r="DE13" s="7">
        <v>75.489999999999995</v>
      </c>
      <c r="DF13" s="5">
        <v>42767</v>
      </c>
      <c r="DG13" t="e">
        <f>VLOOKUP(D13,#REF!,2,FALSE)</f>
        <v>#REF!</v>
      </c>
    </row>
    <row r="14" spans="1:111" x14ac:dyDescent="0.25">
      <c r="A14" s="4" t="s">
        <v>192</v>
      </c>
      <c r="B14" s="4" t="s">
        <v>78</v>
      </c>
      <c r="C14" s="4" t="s">
        <v>193</v>
      </c>
      <c r="D14" s="4" t="s">
        <v>45</v>
      </c>
      <c r="E14" s="5">
        <v>43101</v>
      </c>
      <c r="F14" s="4" t="s">
        <v>194</v>
      </c>
      <c r="G14" s="4" t="s">
        <v>195</v>
      </c>
      <c r="H14" s="6">
        <v>16</v>
      </c>
      <c r="I14" s="7">
        <v>93.02</v>
      </c>
      <c r="J14" s="6">
        <v>0</v>
      </c>
      <c r="K14" s="6">
        <v>0</v>
      </c>
      <c r="L14" s="7">
        <v>88.36</v>
      </c>
      <c r="M14" s="5">
        <v>43070</v>
      </c>
      <c r="N14" s="6">
        <v>0.5</v>
      </c>
      <c r="O14" s="7">
        <v>246.4</v>
      </c>
      <c r="P14" s="7">
        <v>0</v>
      </c>
      <c r="Q14" s="7">
        <v>14.14</v>
      </c>
      <c r="R14" s="7">
        <v>21.21</v>
      </c>
      <c r="S14" s="7">
        <v>7.44</v>
      </c>
      <c r="T14" s="7">
        <v>35.35</v>
      </c>
      <c r="U14" s="7">
        <v>14.88</v>
      </c>
      <c r="V14" s="7">
        <v>0</v>
      </c>
      <c r="W14" s="7">
        <v>10.42</v>
      </c>
      <c r="X14" s="7">
        <v>15.63</v>
      </c>
      <c r="Y14" s="7">
        <v>26.05</v>
      </c>
      <c r="Z14" s="7">
        <v>0</v>
      </c>
      <c r="AA14" s="7">
        <v>3.72</v>
      </c>
      <c r="AB14" s="7">
        <v>5.58</v>
      </c>
      <c r="AC14" s="7">
        <v>9.3000000000000007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5">
        <v>43148</v>
      </c>
      <c r="BK14" s="4" t="s">
        <v>79</v>
      </c>
      <c r="BL14" s="7">
        <v>0</v>
      </c>
      <c r="BM14" s="7">
        <v>0</v>
      </c>
      <c r="BN14" s="7">
        <v>0</v>
      </c>
      <c r="BO14" s="7">
        <v>0</v>
      </c>
      <c r="BP14" s="7">
        <v>7.44</v>
      </c>
      <c r="BQ14" s="7">
        <v>0</v>
      </c>
      <c r="BR14" s="7">
        <v>14.88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75.489999999999995</v>
      </c>
      <c r="DF14" s="5">
        <v>42767</v>
      </c>
      <c r="DG14" t="e">
        <f>VLOOKUP(D14,#REF!,2,FALSE)</f>
        <v>#REF!</v>
      </c>
    </row>
    <row r="15" spans="1:111" x14ac:dyDescent="0.25">
      <c r="A15" s="4" t="s">
        <v>192</v>
      </c>
      <c r="B15" s="4" t="s">
        <v>78</v>
      </c>
      <c r="C15" s="4" t="s">
        <v>193</v>
      </c>
      <c r="D15" s="4" t="s">
        <v>45</v>
      </c>
      <c r="E15" s="5">
        <v>43116</v>
      </c>
      <c r="F15" s="4" t="s">
        <v>197</v>
      </c>
      <c r="G15" s="4" t="s">
        <v>198</v>
      </c>
      <c r="H15" s="6">
        <v>0</v>
      </c>
      <c r="I15" s="7">
        <v>0</v>
      </c>
      <c r="J15" s="8"/>
      <c r="K15" s="8"/>
      <c r="L15" s="7">
        <v>88.36</v>
      </c>
      <c r="M15" s="5">
        <v>43070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5">
        <v>43148</v>
      </c>
      <c r="BK15" s="4" t="s">
        <v>80</v>
      </c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t="e">
        <f>VLOOKUP(D15,#REF!,2,FALSE)</f>
        <v>#REF!</v>
      </c>
    </row>
    <row r="16" spans="1:111" x14ac:dyDescent="0.25">
      <c r="A16" s="4" t="s">
        <v>192</v>
      </c>
      <c r="B16" s="4" t="s">
        <v>78</v>
      </c>
      <c r="C16" s="4" t="s">
        <v>193</v>
      </c>
      <c r="D16" s="4" t="s">
        <v>23</v>
      </c>
      <c r="E16" s="5">
        <v>43101</v>
      </c>
      <c r="F16" s="4" t="s">
        <v>194</v>
      </c>
      <c r="G16" s="4" t="s">
        <v>195</v>
      </c>
      <c r="H16" s="6">
        <v>31</v>
      </c>
      <c r="I16" s="7">
        <v>97.75</v>
      </c>
      <c r="J16" s="6">
        <v>0</v>
      </c>
      <c r="K16" s="6">
        <v>0</v>
      </c>
      <c r="L16" s="7">
        <v>88.36</v>
      </c>
      <c r="M16" s="5">
        <v>43070</v>
      </c>
      <c r="N16" s="6">
        <v>0.5</v>
      </c>
      <c r="O16" s="7">
        <v>477.4</v>
      </c>
      <c r="P16" s="7">
        <v>0</v>
      </c>
      <c r="Q16" s="7">
        <v>28.79</v>
      </c>
      <c r="R16" s="7">
        <v>43.18</v>
      </c>
      <c r="S16" s="7">
        <v>15.15</v>
      </c>
      <c r="T16" s="7">
        <v>71.97</v>
      </c>
      <c r="U16" s="7">
        <v>30.3</v>
      </c>
      <c r="V16" s="7">
        <v>0</v>
      </c>
      <c r="W16" s="7">
        <v>21.21</v>
      </c>
      <c r="X16" s="7">
        <v>31.82</v>
      </c>
      <c r="Y16" s="7">
        <v>53.03</v>
      </c>
      <c r="Z16" s="7">
        <v>0</v>
      </c>
      <c r="AA16" s="7">
        <v>7.58</v>
      </c>
      <c r="AB16" s="7">
        <v>11.36</v>
      </c>
      <c r="AC16" s="7">
        <v>18.940000000000001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5">
        <v>43148</v>
      </c>
      <c r="BK16" s="4" t="s">
        <v>79</v>
      </c>
      <c r="BL16" s="7">
        <v>0</v>
      </c>
      <c r="BM16" s="7">
        <v>0</v>
      </c>
      <c r="BN16" s="7">
        <v>0</v>
      </c>
      <c r="BO16" s="7">
        <v>0</v>
      </c>
      <c r="BP16" s="7">
        <v>15.15</v>
      </c>
      <c r="BQ16" s="7">
        <v>0</v>
      </c>
      <c r="BR16" s="7">
        <v>30.3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75.489999999999995</v>
      </c>
      <c r="DF16" s="5">
        <v>42767</v>
      </c>
      <c r="DG16" t="e">
        <f>VLOOKUP(D16,#REF!,2,FALSE)</f>
        <v>#REF!</v>
      </c>
    </row>
    <row r="17" spans="1:111" x14ac:dyDescent="0.25">
      <c r="A17" s="4" t="s">
        <v>192</v>
      </c>
      <c r="B17" s="4" t="s">
        <v>78</v>
      </c>
      <c r="C17" s="4" t="s">
        <v>193</v>
      </c>
      <c r="D17" s="4" t="s">
        <v>3</v>
      </c>
      <c r="E17" s="5">
        <v>43101</v>
      </c>
      <c r="F17" s="4" t="s">
        <v>194</v>
      </c>
      <c r="G17" s="4" t="s">
        <v>195</v>
      </c>
      <c r="H17" s="6">
        <v>31</v>
      </c>
      <c r="I17" s="7">
        <v>92.35</v>
      </c>
      <c r="J17" s="6">
        <v>0</v>
      </c>
      <c r="K17" s="6">
        <v>0</v>
      </c>
      <c r="L17" s="7">
        <v>88.36</v>
      </c>
      <c r="M17" s="5">
        <v>43070</v>
      </c>
      <c r="N17" s="6">
        <v>0.5</v>
      </c>
      <c r="O17" s="7">
        <v>477.4</v>
      </c>
      <c r="P17" s="7">
        <v>0</v>
      </c>
      <c r="Q17" s="7">
        <v>27.2</v>
      </c>
      <c r="R17" s="7">
        <v>40.799999999999997</v>
      </c>
      <c r="S17" s="7">
        <v>14.31</v>
      </c>
      <c r="T17" s="7">
        <v>67.989999999999995</v>
      </c>
      <c r="U17" s="7">
        <v>28.63</v>
      </c>
      <c r="V17" s="7">
        <v>0</v>
      </c>
      <c r="W17" s="7">
        <v>20.04</v>
      </c>
      <c r="X17" s="7">
        <v>30.06</v>
      </c>
      <c r="Y17" s="7">
        <v>50.1</v>
      </c>
      <c r="Z17" s="7">
        <v>0</v>
      </c>
      <c r="AA17" s="7">
        <v>7.16</v>
      </c>
      <c r="AB17" s="7">
        <v>10.74</v>
      </c>
      <c r="AC17" s="7">
        <v>17.89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5">
        <v>43148</v>
      </c>
      <c r="BK17" s="4" t="s">
        <v>79</v>
      </c>
      <c r="BL17" s="7">
        <v>0</v>
      </c>
      <c r="BM17" s="7">
        <v>0</v>
      </c>
      <c r="BN17" s="7">
        <v>0</v>
      </c>
      <c r="BO17" s="7">
        <v>0</v>
      </c>
      <c r="BP17" s="7">
        <v>14.31</v>
      </c>
      <c r="BQ17" s="7">
        <v>0</v>
      </c>
      <c r="BR17" s="7">
        <v>28.63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75.489999999999995</v>
      </c>
      <c r="DF17" s="5">
        <v>42767</v>
      </c>
      <c r="DG17" t="e">
        <f>VLOOKUP(D17,#REF!,2,FALSE)</f>
        <v>#REF!</v>
      </c>
    </row>
    <row r="18" spans="1:111" x14ac:dyDescent="0.25">
      <c r="A18" s="4" t="s">
        <v>192</v>
      </c>
      <c r="B18" s="4" t="s">
        <v>78</v>
      </c>
      <c r="C18" s="4" t="s">
        <v>193</v>
      </c>
      <c r="D18" s="4" t="s">
        <v>20</v>
      </c>
      <c r="E18" s="5">
        <v>43101</v>
      </c>
      <c r="F18" s="4" t="s">
        <v>194</v>
      </c>
      <c r="G18" s="4" t="s">
        <v>195</v>
      </c>
      <c r="H18" s="6">
        <v>31</v>
      </c>
      <c r="I18" s="7">
        <v>120</v>
      </c>
      <c r="J18" s="6">
        <v>0</v>
      </c>
      <c r="K18" s="6">
        <v>0</v>
      </c>
      <c r="L18" s="7">
        <v>88.36</v>
      </c>
      <c r="M18" s="5">
        <v>43070</v>
      </c>
      <c r="N18" s="6">
        <v>0.5</v>
      </c>
      <c r="O18" s="7">
        <v>477.4</v>
      </c>
      <c r="P18" s="7">
        <v>0</v>
      </c>
      <c r="Q18" s="7">
        <v>35.340000000000003</v>
      </c>
      <c r="R18" s="7">
        <v>53.01</v>
      </c>
      <c r="S18" s="7">
        <v>18.600000000000001</v>
      </c>
      <c r="T18" s="7">
        <v>88.35</v>
      </c>
      <c r="U18" s="7">
        <v>37.200000000000003</v>
      </c>
      <c r="V18" s="7">
        <v>0</v>
      </c>
      <c r="W18" s="7">
        <v>26.04</v>
      </c>
      <c r="X18" s="7">
        <v>39.06</v>
      </c>
      <c r="Y18" s="7">
        <v>65.099999999999994</v>
      </c>
      <c r="Z18" s="7">
        <v>0</v>
      </c>
      <c r="AA18" s="7">
        <v>9.3000000000000007</v>
      </c>
      <c r="AB18" s="7">
        <v>13.95</v>
      </c>
      <c r="AC18" s="7">
        <v>23.25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5">
        <v>43148</v>
      </c>
      <c r="BK18" s="4" t="s">
        <v>79</v>
      </c>
      <c r="BL18" s="7">
        <v>0</v>
      </c>
      <c r="BM18" s="7">
        <v>0</v>
      </c>
      <c r="BN18" s="7">
        <v>0</v>
      </c>
      <c r="BO18" s="7">
        <v>0</v>
      </c>
      <c r="BP18" s="7">
        <v>18.600000000000001</v>
      </c>
      <c r="BQ18" s="7">
        <v>0</v>
      </c>
      <c r="BR18" s="7">
        <v>37.200000000000003</v>
      </c>
      <c r="BS18" s="7">
        <v>0</v>
      </c>
      <c r="BT18" s="7">
        <v>0</v>
      </c>
      <c r="BU18" s="7">
        <v>0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7">
        <v>0</v>
      </c>
      <c r="CJ18" s="7">
        <v>0</v>
      </c>
      <c r="CK18" s="7">
        <v>0</v>
      </c>
      <c r="CL18" s="7">
        <v>0</v>
      </c>
      <c r="CM18" s="7">
        <v>0</v>
      </c>
      <c r="CN18" s="7">
        <v>0</v>
      </c>
      <c r="CO18" s="7">
        <v>0</v>
      </c>
      <c r="CP18" s="7">
        <v>0</v>
      </c>
      <c r="CQ18" s="7">
        <v>0</v>
      </c>
      <c r="CR18" s="7">
        <v>0</v>
      </c>
      <c r="CS18" s="7">
        <v>0</v>
      </c>
      <c r="CT18" s="7">
        <v>0</v>
      </c>
      <c r="CU18" s="7">
        <v>0</v>
      </c>
      <c r="CV18" s="7">
        <v>0</v>
      </c>
      <c r="CW18" s="7">
        <v>0</v>
      </c>
      <c r="CX18" s="7">
        <v>0</v>
      </c>
      <c r="CY18" s="7">
        <v>0</v>
      </c>
      <c r="CZ18" s="7">
        <v>0</v>
      </c>
      <c r="DA18" s="7">
        <v>0</v>
      </c>
      <c r="DB18" s="7">
        <v>0</v>
      </c>
      <c r="DC18" s="7">
        <v>0</v>
      </c>
      <c r="DD18" s="7">
        <v>0</v>
      </c>
      <c r="DE18" s="7">
        <v>75.489999999999995</v>
      </c>
      <c r="DF18" s="5">
        <v>42767</v>
      </c>
      <c r="DG18" t="e">
        <f>VLOOKUP(D18,#REF!,2,FALSE)</f>
        <v>#REF!</v>
      </c>
    </row>
    <row r="19" spans="1:111" x14ac:dyDescent="0.25">
      <c r="A19" s="4" t="s">
        <v>192</v>
      </c>
      <c r="B19" s="4" t="s">
        <v>78</v>
      </c>
      <c r="C19" s="4" t="s">
        <v>193</v>
      </c>
      <c r="D19" s="4" t="s">
        <v>11</v>
      </c>
      <c r="E19" s="5">
        <v>43101</v>
      </c>
      <c r="F19" s="4" t="s">
        <v>194</v>
      </c>
      <c r="G19" s="4" t="s">
        <v>195</v>
      </c>
      <c r="H19" s="6">
        <v>31</v>
      </c>
      <c r="I19" s="7">
        <v>400</v>
      </c>
      <c r="J19" s="6">
        <v>0</v>
      </c>
      <c r="K19" s="6">
        <v>0</v>
      </c>
      <c r="L19" s="7">
        <v>88.36</v>
      </c>
      <c r="M19" s="5">
        <v>43070</v>
      </c>
      <c r="N19" s="6">
        <v>0.5</v>
      </c>
      <c r="O19" s="7">
        <v>477.4</v>
      </c>
      <c r="P19" s="7">
        <v>80.69</v>
      </c>
      <c r="Q19" s="7">
        <v>117.8</v>
      </c>
      <c r="R19" s="7">
        <v>176.7</v>
      </c>
      <c r="S19" s="7">
        <v>62</v>
      </c>
      <c r="T19" s="7">
        <v>294.5</v>
      </c>
      <c r="U19" s="7">
        <v>124</v>
      </c>
      <c r="V19" s="7">
        <v>59.17</v>
      </c>
      <c r="W19" s="7">
        <v>86.8</v>
      </c>
      <c r="X19" s="7">
        <v>130.19999999999999</v>
      </c>
      <c r="Y19" s="7">
        <v>217</v>
      </c>
      <c r="Z19" s="7">
        <v>21.52</v>
      </c>
      <c r="AA19" s="7">
        <v>31</v>
      </c>
      <c r="AB19" s="7">
        <v>46.5</v>
      </c>
      <c r="AC19" s="7">
        <v>77.5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5">
        <v>43148</v>
      </c>
      <c r="BK19" s="4" t="s">
        <v>79</v>
      </c>
      <c r="BL19" s="7">
        <v>0</v>
      </c>
      <c r="BM19" s="7">
        <v>0</v>
      </c>
      <c r="BN19" s="7">
        <v>0</v>
      </c>
      <c r="BO19" s="7">
        <v>0</v>
      </c>
      <c r="BP19" s="7">
        <v>62</v>
      </c>
      <c r="BQ19" s="7">
        <v>0</v>
      </c>
      <c r="BR19" s="7">
        <v>124</v>
      </c>
      <c r="BS19" s="7">
        <v>21.52</v>
      </c>
      <c r="BT19" s="7">
        <v>0</v>
      </c>
      <c r="BU19" s="7">
        <v>0</v>
      </c>
      <c r="BV19" s="7">
        <v>0</v>
      </c>
      <c r="BW19" s="7">
        <v>59.17</v>
      </c>
      <c r="BX19" s="7">
        <v>0</v>
      </c>
      <c r="BY19" s="7">
        <v>0</v>
      </c>
      <c r="BZ19" s="7">
        <v>0</v>
      </c>
      <c r="CA19" s="7">
        <v>0</v>
      </c>
      <c r="CB19" s="7">
        <v>0</v>
      </c>
      <c r="CC19" s="7">
        <v>0</v>
      </c>
      <c r="CD19" s="7">
        <v>0</v>
      </c>
      <c r="CE19" s="7">
        <v>0</v>
      </c>
      <c r="CF19" s="7">
        <v>0</v>
      </c>
      <c r="CG19" s="7">
        <v>0</v>
      </c>
      <c r="CH19" s="7">
        <v>0</v>
      </c>
      <c r="CI19" s="7">
        <v>0</v>
      </c>
      <c r="CJ19" s="7">
        <v>0</v>
      </c>
      <c r="CK19" s="7">
        <v>0</v>
      </c>
      <c r="CL19" s="7">
        <v>0</v>
      </c>
      <c r="CM19" s="7">
        <v>0</v>
      </c>
      <c r="CN19" s="7">
        <v>0</v>
      </c>
      <c r="CO19" s="7">
        <v>0</v>
      </c>
      <c r="CP19" s="7">
        <v>0</v>
      </c>
      <c r="CQ19" s="7">
        <v>0</v>
      </c>
      <c r="CR19" s="7">
        <v>0</v>
      </c>
      <c r="CS19" s="7">
        <v>0</v>
      </c>
      <c r="CT19" s="7">
        <v>0</v>
      </c>
      <c r="CU19" s="7">
        <v>0</v>
      </c>
      <c r="CV19" s="7">
        <v>0</v>
      </c>
      <c r="CW19" s="7">
        <v>0</v>
      </c>
      <c r="CX19" s="7">
        <v>0</v>
      </c>
      <c r="CY19" s="7">
        <v>0</v>
      </c>
      <c r="CZ19" s="7">
        <v>0</v>
      </c>
      <c r="DA19" s="7">
        <v>0</v>
      </c>
      <c r="DB19" s="7">
        <v>0</v>
      </c>
      <c r="DC19" s="7">
        <v>0</v>
      </c>
      <c r="DD19" s="7">
        <v>0</v>
      </c>
      <c r="DE19" s="7">
        <v>75.489999999999995</v>
      </c>
      <c r="DF19" s="5">
        <v>42767</v>
      </c>
      <c r="DG19" t="e">
        <f>VLOOKUP(D19,#REF!,2,FALSE)</f>
        <v>#REF!</v>
      </c>
    </row>
    <row r="20" spans="1:111" x14ac:dyDescent="0.25">
      <c r="A20" s="4" t="s">
        <v>192</v>
      </c>
      <c r="B20" s="4" t="s">
        <v>78</v>
      </c>
      <c r="C20" s="4" t="s">
        <v>193</v>
      </c>
      <c r="D20" s="4" t="s">
        <v>6</v>
      </c>
      <c r="E20" s="5">
        <v>43101</v>
      </c>
      <c r="F20" s="4" t="s">
        <v>194</v>
      </c>
      <c r="G20" s="4" t="s">
        <v>195</v>
      </c>
      <c r="H20" s="6">
        <v>31</v>
      </c>
      <c r="I20" s="7">
        <v>120</v>
      </c>
      <c r="J20" s="6">
        <v>0</v>
      </c>
      <c r="K20" s="6">
        <v>0</v>
      </c>
      <c r="L20" s="7">
        <v>88.36</v>
      </c>
      <c r="M20" s="5">
        <v>43070</v>
      </c>
      <c r="N20" s="6">
        <v>0.5</v>
      </c>
      <c r="O20" s="7">
        <v>477.4</v>
      </c>
      <c r="P20" s="7">
        <v>0</v>
      </c>
      <c r="Q20" s="7">
        <v>35.340000000000003</v>
      </c>
      <c r="R20" s="7">
        <v>53.01</v>
      </c>
      <c r="S20" s="7">
        <v>18.600000000000001</v>
      </c>
      <c r="T20" s="7">
        <v>88.35</v>
      </c>
      <c r="U20" s="7">
        <v>37.200000000000003</v>
      </c>
      <c r="V20" s="7">
        <v>0</v>
      </c>
      <c r="W20" s="7">
        <v>26.04</v>
      </c>
      <c r="X20" s="7">
        <v>39.06</v>
      </c>
      <c r="Y20" s="7">
        <v>65.099999999999994</v>
      </c>
      <c r="Z20" s="7">
        <v>0</v>
      </c>
      <c r="AA20" s="7">
        <v>9.3000000000000007</v>
      </c>
      <c r="AB20" s="7">
        <v>13.95</v>
      </c>
      <c r="AC20" s="7">
        <v>23.25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5">
        <v>43148</v>
      </c>
      <c r="BK20" s="4" t="s">
        <v>196</v>
      </c>
      <c r="BL20" s="7">
        <v>0</v>
      </c>
      <c r="BM20" s="7">
        <v>0</v>
      </c>
      <c r="BN20" s="7">
        <v>0</v>
      </c>
      <c r="BO20" s="7">
        <v>0</v>
      </c>
      <c r="BP20" s="7">
        <v>18.600000000000001</v>
      </c>
      <c r="BQ20" s="7">
        <v>0</v>
      </c>
      <c r="BR20" s="7">
        <v>37.200000000000003</v>
      </c>
      <c r="BS20" s="7">
        <v>0</v>
      </c>
      <c r="BT20" s="7">
        <v>0</v>
      </c>
      <c r="BU20" s="7">
        <v>0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>
        <v>0</v>
      </c>
      <c r="CC20" s="7">
        <v>0</v>
      </c>
      <c r="CD20" s="7">
        <v>0</v>
      </c>
      <c r="CE20" s="7">
        <v>0</v>
      </c>
      <c r="CF20" s="7">
        <v>0</v>
      </c>
      <c r="CG20" s="7">
        <v>0</v>
      </c>
      <c r="CH20" s="7">
        <v>0</v>
      </c>
      <c r="CI20" s="7">
        <v>0</v>
      </c>
      <c r="CJ20" s="7">
        <v>0</v>
      </c>
      <c r="CK20" s="7">
        <v>0</v>
      </c>
      <c r="CL20" s="7">
        <v>0</v>
      </c>
      <c r="CM20" s="7">
        <v>0</v>
      </c>
      <c r="CN20" s="7">
        <v>0</v>
      </c>
      <c r="CO20" s="7">
        <v>0</v>
      </c>
      <c r="CP20" s="7">
        <v>0</v>
      </c>
      <c r="CQ20" s="7">
        <v>0</v>
      </c>
      <c r="CR20" s="7">
        <v>0</v>
      </c>
      <c r="CS20" s="7">
        <v>0</v>
      </c>
      <c r="CT20" s="7">
        <v>0</v>
      </c>
      <c r="CU20" s="7">
        <v>0</v>
      </c>
      <c r="CV20" s="7">
        <v>0</v>
      </c>
      <c r="CW20" s="7">
        <v>0</v>
      </c>
      <c r="CX20" s="7">
        <v>0</v>
      </c>
      <c r="CY20" s="7">
        <v>0</v>
      </c>
      <c r="CZ20" s="7">
        <v>0</v>
      </c>
      <c r="DA20" s="7">
        <v>0</v>
      </c>
      <c r="DB20" s="7">
        <v>0</v>
      </c>
      <c r="DC20" s="7">
        <v>0</v>
      </c>
      <c r="DD20" s="7">
        <v>0</v>
      </c>
      <c r="DE20" s="7">
        <v>75.489999999999995</v>
      </c>
      <c r="DF20" s="5">
        <v>42767</v>
      </c>
      <c r="DG20" t="e">
        <f>VLOOKUP(D20,#REF!,2,FALSE)</f>
        <v>#REF!</v>
      </c>
    </row>
    <row r="21" spans="1:111" x14ac:dyDescent="0.25">
      <c r="A21" s="4" t="s">
        <v>192</v>
      </c>
      <c r="B21" s="4" t="s">
        <v>78</v>
      </c>
      <c r="C21" s="4" t="s">
        <v>193</v>
      </c>
      <c r="D21" s="4" t="s">
        <v>34</v>
      </c>
      <c r="E21" s="5">
        <v>43101</v>
      </c>
      <c r="F21" s="4" t="s">
        <v>194</v>
      </c>
      <c r="G21" s="4" t="s">
        <v>195</v>
      </c>
      <c r="H21" s="6">
        <v>29</v>
      </c>
      <c r="I21" s="7">
        <v>120</v>
      </c>
      <c r="J21" s="6">
        <v>0</v>
      </c>
      <c r="K21" s="6">
        <v>0</v>
      </c>
      <c r="L21" s="7">
        <v>88.36</v>
      </c>
      <c r="M21" s="5">
        <v>43070</v>
      </c>
      <c r="N21" s="6">
        <v>0.5</v>
      </c>
      <c r="O21" s="7">
        <v>446.6</v>
      </c>
      <c r="P21" s="7">
        <v>0</v>
      </c>
      <c r="Q21" s="7">
        <v>33.06</v>
      </c>
      <c r="R21" s="7">
        <v>49.59</v>
      </c>
      <c r="S21" s="7">
        <v>17.399999999999999</v>
      </c>
      <c r="T21" s="7">
        <v>82.65</v>
      </c>
      <c r="U21" s="7">
        <v>34.799999999999997</v>
      </c>
      <c r="V21" s="7">
        <v>0</v>
      </c>
      <c r="W21" s="7">
        <v>24.36</v>
      </c>
      <c r="X21" s="7">
        <v>36.54</v>
      </c>
      <c r="Y21" s="7">
        <v>60.9</v>
      </c>
      <c r="Z21" s="7">
        <v>0</v>
      </c>
      <c r="AA21" s="7">
        <v>8.6999999999999993</v>
      </c>
      <c r="AB21" s="7">
        <v>13.05</v>
      </c>
      <c r="AC21" s="7">
        <v>21.75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5">
        <v>43148</v>
      </c>
      <c r="BK21" s="4" t="s">
        <v>79</v>
      </c>
      <c r="BL21" s="7">
        <v>0</v>
      </c>
      <c r="BM21" s="7">
        <v>0</v>
      </c>
      <c r="BN21" s="7">
        <v>0</v>
      </c>
      <c r="BO21" s="7">
        <v>0</v>
      </c>
      <c r="BP21" s="7">
        <v>17.399999999999999</v>
      </c>
      <c r="BQ21" s="7">
        <v>0</v>
      </c>
      <c r="BR21" s="7">
        <v>34.799999999999997</v>
      </c>
      <c r="BS21" s="7">
        <v>0</v>
      </c>
      <c r="BT21" s="7">
        <v>0</v>
      </c>
      <c r="BU21" s="7">
        <v>0</v>
      </c>
      <c r="BV21" s="7">
        <v>0</v>
      </c>
      <c r="BW21" s="7">
        <v>0</v>
      </c>
      <c r="BX21" s="7">
        <v>0</v>
      </c>
      <c r="BY21" s="7">
        <v>0</v>
      </c>
      <c r="BZ21" s="7">
        <v>0</v>
      </c>
      <c r="CA21" s="7">
        <v>0</v>
      </c>
      <c r="CB21" s="7">
        <v>0</v>
      </c>
      <c r="CC21" s="7">
        <v>0</v>
      </c>
      <c r="CD21" s="7">
        <v>0</v>
      </c>
      <c r="CE21" s="7">
        <v>0</v>
      </c>
      <c r="CF21" s="7">
        <v>0</v>
      </c>
      <c r="CG21" s="7">
        <v>0</v>
      </c>
      <c r="CH21" s="7">
        <v>0</v>
      </c>
      <c r="CI21" s="7">
        <v>0</v>
      </c>
      <c r="CJ21" s="7">
        <v>0</v>
      </c>
      <c r="CK21" s="7">
        <v>0</v>
      </c>
      <c r="CL21" s="7">
        <v>0</v>
      </c>
      <c r="CM21" s="7">
        <v>0</v>
      </c>
      <c r="CN21" s="7">
        <v>0</v>
      </c>
      <c r="CO21" s="7">
        <v>0</v>
      </c>
      <c r="CP21" s="7">
        <v>0</v>
      </c>
      <c r="CQ21" s="7">
        <v>0</v>
      </c>
      <c r="CR21" s="7">
        <v>0</v>
      </c>
      <c r="CS21" s="7">
        <v>0</v>
      </c>
      <c r="CT21" s="7">
        <v>0</v>
      </c>
      <c r="CU21" s="7">
        <v>0</v>
      </c>
      <c r="CV21" s="7">
        <v>0</v>
      </c>
      <c r="CW21" s="7">
        <v>0</v>
      </c>
      <c r="CX21" s="7">
        <v>0</v>
      </c>
      <c r="CY21" s="7">
        <v>0</v>
      </c>
      <c r="CZ21" s="7">
        <v>0</v>
      </c>
      <c r="DA21" s="7">
        <v>0</v>
      </c>
      <c r="DB21" s="7">
        <v>0</v>
      </c>
      <c r="DC21" s="7">
        <v>0</v>
      </c>
      <c r="DD21" s="7">
        <v>0</v>
      </c>
      <c r="DE21" s="7">
        <v>75.489999999999995</v>
      </c>
      <c r="DF21" s="5">
        <v>42767</v>
      </c>
      <c r="DG21" t="e">
        <f>VLOOKUP(D21,#REF!,2,FALSE)</f>
        <v>#REF!</v>
      </c>
    </row>
    <row r="22" spans="1:111" x14ac:dyDescent="0.25">
      <c r="A22" s="4" t="s">
        <v>192</v>
      </c>
      <c r="B22" s="4" t="s">
        <v>78</v>
      </c>
      <c r="C22" s="4" t="s">
        <v>193</v>
      </c>
      <c r="D22" s="4" t="s">
        <v>34</v>
      </c>
      <c r="E22" s="5">
        <v>43129</v>
      </c>
      <c r="F22" s="4" t="s">
        <v>197</v>
      </c>
      <c r="G22" s="4" t="s">
        <v>198</v>
      </c>
      <c r="H22" s="6">
        <v>0</v>
      </c>
      <c r="I22" s="7">
        <v>0</v>
      </c>
      <c r="J22" s="8"/>
      <c r="K22" s="8"/>
      <c r="L22" s="7">
        <v>88.36</v>
      </c>
      <c r="M22" s="5">
        <v>43070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5">
        <v>43148</v>
      </c>
      <c r="BK22" s="4" t="s">
        <v>80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t="e">
        <f>VLOOKUP(D22,#REF!,2,FALSE)</f>
        <v>#REF!</v>
      </c>
    </row>
    <row r="23" spans="1:111" x14ac:dyDescent="0.25">
      <c r="A23" s="4" t="s">
        <v>192</v>
      </c>
      <c r="B23" s="4" t="s">
        <v>78</v>
      </c>
      <c r="C23" s="4" t="s">
        <v>193</v>
      </c>
      <c r="D23" s="4" t="s">
        <v>19</v>
      </c>
      <c r="E23" s="5">
        <v>43101</v>
      </c>
      <c r="F23" s="4" t="s">
        <v>194</v>
      </c>
      <c r="G23" s="4" t="s">
        <v>195</v>
      </c>
      <c r="H23" s="6">
        <v>31</v>
      </c>
      <c r="I23" s="7">
        <v>120</v>
      </c>
      <c r="J23" s="6">
        <v>0</v>
      </c>
      <c r="K23" s="6">
        <v>0</v>
      </c>
      <c r="L23" s="7">
        <v>88.36</v>
      </c>
      <c r="M23" s="5">
        <v>43070</v>
      </c>
      <c r="N23" s="6">
        <v>0.5</v>
      </c>
      <c r="O23" s="7">
        <v>477.4</v>
      </c>
      <c r="P23" s="7">
        <v>0</v>
      </c>
      <c r="Q23" s="7">
        <v>35.340000000000003</v>
      </c>
      <c r="R23" s="7">
        <v>53.01</v>
      </c>
      <c r="S23" s="7">
        <v>18.600000000000001</v>
      </c>
      <c r="T23" s="7">
        <v>88.35</v>
      </c>
      <c r="U23" s="7">
        <v>37.200000000000003</v>
      </c>
      <c r="V23" s="7">
        <v>0</v>
      </c>
      <c r="W23" s="7">
        <v>26.04</v>
      </c>
      <c r="X23" s="7">
        <v>39.06</v>
      </c>
      <c r="Y23" s="7">
        <v>65.099999999999994</v>
      </c>
      <c r="Z23" s="7">
        <v>0</v>
      </c>
      <c r="AA23" s="7">
        <v>9.3000000000000007</v>
      </c>
      <c r="AB23" s="7">
        <v>13.95</v>
      </c>
      <c r="AC23" s="7">
        <v>23.25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0</v>
      </c>
      <c r="BJ23" s="5">
        <v>43148</v>
      </c>
      <c r="BK23" s="4" t="s">
        <v>79</v>
      </c>
      <c r="BL23" s="7">
        <v>0</v>
      </c>
      <c r="BM23" s="7">
        <v>0</v>
      </c>
      <c r="BN23" s="7">
        <v>0</v>
      </c>
      <c r="BO23" s="7">
        <v>0</v>
      </c>
      <c r="BP23" s="7">
        <v>18.600000000000001</v>
      </c>
      <c r="BQ23" s="7">
        <v>0</v>
      </c>
      <c r="BR23" s="7">
        <v>37.200000000000003</v>
      </c>
      <c r="BS23" s="7">
        <v>0</v>
      </c>
      <c r="BT23" s="7">
        <v>0</v>
      </c>
      <c r="BU23" s="7">
        <v>0</v>
      </c>
      <c r="BV23" s="7">
        <v>0</v>
      </c>
      <c r="BW23" s="7">
        <v>0</v>
      </c>
      <c r="BX23" s="7">
        <v>0</v>
      </c>
      <c r="BY23" s="7">
        <v>0</v>
      </c>
      <c r="BZ23" s="7">
        <v>0</v>
      </c>
      <c r="CA23" s="7">
        <v>0</v>
      </c>
      <c r="CB23" s="7">
        <v>0</v>
      </c>
      <c r="CC23" s="7">
        <v>0</v>
      </c>
      <c r="CD23" s="7">
        <v>0</v>
      </c>
      <c r="CE23" s="7">
        <v>0</v>
      </c>
      <c r="CF23" s="7">
        <v>0</v>
      </c>
      <c r="CG23" s="7">
        <v>0</v>
      </c>
      <c r="CH23" s="7">
        <v>0</v>
      </c>
      <c r="CI23" s="7">
        <v>0</v>
      </c>
      <c r="CJ23" s="7">
        <v>0</v>
      </c>
      <c r="CK23" s="7">
        <v>0</v>
      </c>
      <c r="CL23" s="7">
        <v>0</v>
      </c>
      <c r="CM23" s="7">
        <v>0</v>
      </c>
      <c r="CN23" s="7">
        <v>0</v>
      </c>
      <c r="CO23" s="7">
        <v>0</v>
      </c>
      <c r="CP23" s="7">
        <v>0</v>
      </c>
      <c r="CQ23" s="7">
        <v>0</v>
      </c>
      <c r="CR23" s="7">
        <v>0</v>
      </c>
      <c r="CS23" s="7">
        <v>0</v>
      </c>
      <c r="CT23" s="7">
        <v>0</v>
      </c>
      <c r="CU23" s="7">
        <v>0</v>
      </c>
      <c r="CV23" s="7">
        <v>0</v>
      </c>
      <c r="CW23" s="7">
        <v>0</v>
      </c>
      <c r="CX23" s="7">
        <v>0</v>
      </c>
      <c r="CY23" s="7">
        <v>0</v>
      </c>
      <c r="CZ23" s="7">
        <v>0</v>
      </c>
      <c r="DA23" s="7">
        <v>0</v>
      </c>
      <c r="DB23" s="7">
        <v>0</v>
      </c>
      <c r="DC23" s="7">
        <v>0</v>
      </c>
      <c r="DD23" s="7">
        <v>0</v>
      </c>
      <c r="DE23" s="7">
        <v>75.489999999999995</v>
      </c>
      <c r="DF23" s="5">
        <v>42767</v>
      </c>
      <c r="DG23" t="e">
        <f>VLOOKUP(D23,#REF!,2,FALSE)</f>
        <v>#REF!</v>
      </c>
    </row>
    <row r="24" spans="1:111" x14ac:dyDescent="0.25">
      <c r="A24" s="4" t="s">
        <v>192</v>
      </c>
      <c r="B24" s="4" t="s">
        <v>78</v>
      </c>
      <c r="C24" s="4" t="s">
        <v>193</v>
      </c>
      <c r="D24" s="4" t="s">
        <v>2</v>
      </c>
      <c r="E24" s="5">
        <v>43101</v>
      </c>
      <c r="F24" s="4" t="s">
        <v>194</v>
      </c>
      <c r="G24" s="4" t="s">
        <v>195</v>
      </c>
      <c r="H24" s="6">
        <v>31</v>
      </c>
      <c r="I24" s="7">
        <v>120</v>
      </c>
      <c r="J24" s="6">
        <v>0</v>
      </c>
      <c r="K24" s="6">
        <v>0</v>
      </c>
      <c r="L24" s="7">
        <v>88.36</v>
      </c>
      <c r="M24" s="5">
        <v>43070</v>
      </c>
      <c r="N24" s="6">
        <v>0.5</v>
      </c>
      <c r="O24" s="7">
        <v>477.4</v>
      </c>
      <c r="P24" s="7">
        <v>0</v>
      </c>
      <c r="Q24" s="7">
        <v>35.340000000000003</v>
      </c>
      <c r="R24" s="7">
        <v>53.01</v>
      </c>
      <c r="S24" s="7">
        <v>18.600000000000001</v>
      </c>
      <c r="T24" s="7">
        <v>88.35</v>
      </c>
      <c r="U24" s="7">
        <v>37.200000000000003</v>
      </c>
      <c r="V24" s="7">
        <v>0</v>
      </c>
      <c r="W24" s="7">
        <v>26.04</v>
      </c>
      <c r="X24" s="7">
        <v>39.06</v>
      </c>
      <c r="Y24" s="7">
        <v>65.099999999999994</v>
      </c>
      <c r="Z24" s="7">
        <v>0</v>
      </c>
      <c r="AA24" s="7">
        <v>9.3000000000000007</v>
      </c>
      <c r="AB24" s="7">
        <v>13.95</v>
      </c>
      <c r="AC24" s="7">
        <v>23.25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7">
        <v>0</v>
      </c>
      <c r="BJ24" s="5">
        <v>43148</v>
      </c>
      <c r="BK24" s="4" t="s">
        <v>79</v>
      </c>
      <c r="BL24" s="7">
        <v>0</v>
      </c>
      <c r="BM24" s="7">
        <v>0</v>
      </c>
      <c r="BN24" s="7">
        <v>0</v>
      </c>
      <c r="BO24" s="7">
        <v>0</v>
      </c>
      <c r="BP24" s="7">
        <v>18.600000000000001</v>
      </c>
      <c r="BQ24" s="7">
        <v>0</v>
      </c>
      <c r="BR24" s="7">
        <v>37.200000000000003</v>
      </c>
      <c r="BS24" s="7">
        <v>0</v>
      </c>
      <c r="BT24" s="7">
        <v>0</v>
      </c>
      <c r="BU24" s="7">
        <v>0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>
        <v>0</v>
      </c>
      <c r="CC24" s="7">
        <v>0</v>
      </c>
      <c r="CD24" s="7">
        <v>0</v>
      </c>
      <c r="CE24" s="7">
        <v>0</v>
      </c>
      <c r="CF24" s="7">
        <v>0</v>
      </c>
      <c r="CG24" s="7">
        <v>0</v>
      </c>
      <c r="CH24" s="7">
        <v>0</v>
      </c>
      <c r="CI24" s="7">
        <v>0</v>
      </c>
      <c r="CJ24" s="7">
        <v>0</v>
      </c>
      <c r="CK24" s="7">
        <v>0</v>
      </c>
      <c r="CL24" s="7">
        <v>0</v>
      </c>
      <c r="CM24" s="7">
        <v>0</v>
      </c>
      <c r="CN24" s="7">
        <v>0</v>
      </c>
      <c r="CO24" s="7">
        <v>0</v>
      </c>
      <c r="CP24" s="7">
        <v>0</v>
      </c>
      <c r="CQ24" s="7">
        <v>0</v>
      </c>
      <c r="CR24" s="7">
        <v>0</v>
      </c>
      <c r="CS24" s="7">
        <v>0</v>
      </c>
      <c r="CT24" s="7">
        <v>0</v>
      </c>
      <c r="CU24" s="7">
        <v>0</v>
      </c>
      <c r="CV24" s="7">
        <v>0</v>
      </c>
      <c r="CW24" s="7">
        <v>0</v>
      </c>
      <c r="CX24" s="7">
        <v>0</v>
      </c>
      <c r="CY24" s="7">
        <v>0</v>
      </c>
      <c r="CZ24" s="7">
        <v>0</v>
      </c>
      <c r="DA24" s="7">
        <v>0</v>
      </c>
      <c r="DB24" s="7">
        <v>0</v>
      </c>
      <c r="DC24" s="7">
        <v>0</v>
      </c>
      <c r="DD24" s="7">
        <v>0</v>
      </c>
      <c r="DE24" s="7">
        <v>75.489999999999995</v>
      </c>
      <c r="DF24" s="5">
        <v>42767</v>
      </c>
      <c r="DG24" t="e">
        <f>VLOOKUP(D24,#REF!,2,FALSE)</f>
        <v>#REF!</v>
      </c>
    </row>
    <row r="25" spans="1:111" x14ac:dyDescent="0.25">
      <c r="A25" s="4" t="s">
        <v>192</v>
      </c>
      <c r="B25" s="4" t="s">
        <v>78</v>
      </c>
      <c r="C25" s="4" t="s">
        <v>193</v>
      </c>
      <c r="D25" s="4" t="s">
        <v>33</v>
      </c>
      <c r="E25" s="5">
        <v>43101</v>
      </c>
      <c r="F25" s="4" t="s">
        <v>194</v>
      </c>
      <c r="G25" s="4" t="s">
        <v>195</v>
      </c>
      <c r="H25" s="6">
        <v>31</v>
      </c>
      <c r="I25" s="7">
        <v>120</v>
      </c>
      <c r="J25" s="6">
        <v>0</v>
      </c>
      <c r="K25" s="6">
        <v>0</v>
      </c>
      <c r="L25" s="7">
        <v>88.36</v>
      </c>
      <c r="M25" s="5">
        <v>43070</v>
      </c>
      <c r="N25" s="6">
        <v>0.5</v>
      </c>
      <c r="O25" s="7">
        <v>477.4</v>
      </c>
      <c r="P25" s="7">
        <v>0</v>
      </c>
      <c r="Q25" s="7">
        <v>35.340000000000003</v>
      </c>
      <c r="R25" s="7">
        <v>53.01</v>
      </c>
      <c r="S25" s="7">
        <v>18.600000000000001</v>
      </c>
      <c r="T25" s="7">
        <v>88.35</v>
      </c>
      <c r="U25" s="7">
        <v>37.200000000000003</v>
      </c>
      <c r="V25" s="7">
        <v>0</v>
      </c>
      <c r="W25" s="7">
        <v>26.04</v>
      </c>
      <c r="X25" s="7">
        <v>39.06</v>
      </c>
      <c r="Y25" s="7">
        <v>65.099999999999994</v>
      </c>
      <c r="Z25" s="7">
        <v>0</v>
      </c>
      <c r="AA25" s="7">
        <v>9.3000000000000007</v>
      </c>
      <c r="AB25" s="7">
        <v>13.95</v>
      </c>
      <c r="AC25" s="7">
        <v>23.25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5">
        <v>43148</v>
      </c>
      <c r="BK25" s="4" t="s">
        <v>79</v>
      </c>
      <c r="BL25" s="7">
        <v>0</v>
      </c>
      <c r="BM25" s="7">
        <v>0</v>
      </c>
      <c r="BN25" s="7">
        <v>0</v>
      </c>
      <c r="BO25" s="7">
        <v>0</v>
      </c>
      <c r="BP25" s="7">
        <v>18.600000000000001</v>
      </c>
      <c r="BQ25" s="7">
        <v>0</v>
      </c>
      <c r="BR25" s="7">
        <v>37.200000000000003</v>
      </c>
      <c r="BS25" s="7">
        <v>0</v>
      </c>
      <c r="BT25" s="7">
        <v>0</v>
      </c>
      <c r="BU25" s="7">
        <v>0</v>
      </c>
      <c r="BV25" s="7">
        <v>0</v>
      </c>
      <c r="BW25" s="7">
        <v>0</v>
      </c>
      <c r="BX25" s="7">
        <v>0</v>
      </c>
      <c r="BY25" s="7">
        <v>0</v>
      </c>
      <c r="BZ25" s="7">
        <v>0</v>
      </c>
      <c r="CA25" s="7">
        <v>0</v>
      </c>
      <c r="CB25" s="7">
        <v>0</v>
      </c>
      <c r="CC25" s="7">
        <v>0</v>
      </c>
      <c r="CD25" s="7">
        <v>0</v>
      </c>
      <c r="CE25" s="7">
        <v>0</v>
      </c>
      <c r="CF25" s="7">
        <v>0</v>
      </c>
      <c r="CG25" s="7">
        <v>0</v>
      </c>
      <c r="CH25" s="7">
        <v>0</v>
      </c>
      <c r="CI25" s="7">
        <v>0</v>
      </c>
      <c r="CJ25" s="7">
        <v>0</v>
      </c>
      <c r="CK25" s="7">
        <v>0</v>
      </c>
      <c r="CL25" s="7">
        <v>0</v>
      </c>
      <c r="CM25" s="7">
        <v>0</v>
      </c>
      <c r="CN25" s="7">
        <v>0</v>
      </c>
      <c r="CO25" s="7">
        <v>0</v>
      </c>
      <c r="CP25" s="7">
        <v>0</v>
      </c>
      <c r="CQ25" s="7">
        <v>0</v>
      </c>
      <c r="CR25" s="7">
        <v>0</v>
      </c>
      <c r="CS25" s="7">
        <v>0</v>
      </c>
      <c r="CT25" s="7">
        <v>0</v>
      </c>
      <c r="CU25" s="7">
        <v>0</v>
      </c>
      <c r="CV25" s="7">
        <v>0</v>
      </c>
      <c r="CW25" s="7">
        <v>0</v>
      </c>
      <c r="CX25" s="7">
        <v>0</v>
      </c>
      <c r="CY25" s="7">
        <v>0</v>
      </c>
      <c r="CZ25" s="7">
        <v>0</v>
      </c>
      <c r="DA25" s="7">
        <v>0</v>
      </c>
      <c r="DB25" s="7">
        <v>0</v>
      </c>
      <c r="DC25" s="7">
        <v>0</v>
      </c>
      <c r="DD25" s="7">
        <v>0</v>
      </c>
      <c r="DE25" s="7">
        <v>75.489999999999995</v>
      </c>
      <c r="DF25" s="5">
        <v>42767</v>
      </c>
      <c r="DG25" t="e">
        <f>VLOOKUP(D25,#REF!,2,FALSE)</f>
        <v>#REF!</v>
      </c>
    </row>
    <row r="26" spans="1:111" x14ac:dyDescent="0.25">
      <c r="A26" s="4" t="s">
        <v>192</v>
      </c>
      <c r="B26" s="4" t="s">
        <v>78</v>
      </c>
      <c r="C26" s="4" t="s">
        <v>193</v>
      </c>
      <c r="D26" s="4" t="s">
        <v>44</v>
      </c>
      <c r="E26" s="5">
        <v>43101</v>
      </c>
      <c r="F26" s="4" t="s">
        <v>194</v>
      </c>
      <c r="G26" s="4" t="s">
        <v>195</v>
      </c>
      <c r="H26" s="6">
        <v>31</v>
      </c>
      <c r="I26" s="7">
        <v>120</v>
      </c>
      <c r="J26" s="6">
        <v>0</v>
      </c>
      <c r="K26" s="6">
        <v>0</v>
      </c>
      <c r="L26" s="7">
        <v>88.36</v>
      </c>
      <c r="M26" s="5">
        <v>43070</v>
      </c>
      <c r="N26" s="6">
        <v>0.5</v>
      </c>
      <c r="O26" s="7">
        <v>477.4</v>
      </c>
      <c r="P26" s="7">
        <v>0</v>
      </c>
      <c r="Q26" s="7">
        <v>35.340000000000003</v>
      </c>
      <c r="R26" s="7">
        <v>53.01</v>
      </c>
      <c r="S26" s="7">
        <v>18.600000000000001</v>
      </c>
      <c r="T26" s="7">
        <v>88.35</v>
      </c>
      <c r="U26" s="7">
        <v>37.200000000000003</v>
      </c>
      <c r="V26" s="7">
        <v>0</v>
      </c>
      <c r="W26" s="7">
        <v>26.04</v>
      </c>
      <c r="X26" s="7">
        <v>39.06</v>
      </c>
      <c r="Y26" s="7">
        <v>65.099999999999994</v>
      </c>
      <c r="Z26" s="7">
        <v>0</v>
      </c>
      <c r="AA26" s="7">
        <v>9.3000000000000007</v>
      </c>
      <c r="AB26" s="7">
        <v>13.95</v>
      </c>
      <c r="AC26" s="7">
        <v>23.25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5">
        <v>43148</v>
      </c>
      <c r="BK26" s="4" t="s">
        <v>79</v>
      </c>
      <c r="BL26" s="7">
        <v>0</v>
      </c>
      <c r="BM26" s="7">
        <v>0</v>
      </c>
      <c r="BN26" s="7">
        <v>0</v>
      </c>
      <c r="BO26" s="7">
        <v>0</v>
      </c>
      <c r="BP26" s="7">
        <v>18.600000000000001</v>
      </c>
      <c r="BQ26" s="7">
        <v>0</v>
      </c>
      <c r="BR26" s="7">
        <v>37.200000000000003</v>
      </c>
      <c r="BS26" s="7">
        <v>0</v>
      </c>
      <c r="BT26" s="7">
        <v>0</v>
      </c>
      <c r="BU26" s="7">
        <v>0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7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0</v>
      </c>
      <c r="CP26" s="7">
        <v>0</v>
      </c>
      <c r="CQ26" s="7">
        <v>0</v>
      </c>
      <c r="CR26" s="7">
        <v>0</v>
      </c>
      <c r="CS26" s="7">
        <v>0</v>
      </c>
      <c r="CT26" s="7">
        <v>0</v>
      </c>
      <c r="CU26" s="7">
        <v>0</v>
      </c>
      <c r="CV26" s="7">
        <v>0</v>
      </c>
      <c r="CW26" s="7">
        <v>0</v>
      </c>
      <c r="CX26" s="7">
        <v>0</v>
      </c>
      <c r="CY26" s="7">
        <v>0</v>
      </c>
      <c r="CZ26" s="7">
        <v>0</v>
      </c>
      <c r="DA26" s="7">
        <v>0</v>
      </c>
      <c r="DB26" s="7">
        <v>0</v>
      </c>
      <c r="DC26" s="7">
        <v>0</v>
      </c>
      <c r="DD26" s="7">
        <v>0</v>
      </c>
      <c r="DE26" s="7">
        <v>75.489999999999995</v>
      </c>
      <c r="DF26" s="5">
        <v>42767</v>
      </c>
      <c r="DG26" t="e">
        <f>VLOOKUP(D26,#REF!,2,FALSE)</f>
        <v>#REF!</v>
      </c>
    </row>
    <row r="27" spans="1:111" x14ac:dyDescent="0.25">
      <c r="A27" s="4" t="s">
        <v>192</v>
      </c>
      <c r="B27" s="4" t="s">
        <v>78</v>
      </c>
      <c r="C27" s="4" t="s">
        <v>193</v>
      </c>
      <c r="D27" s="4" t="s">
        <v>31</v>
      </c>
      <c r="E27" s="5">
        <v>43101</v>
      </c>
      <c r="F27" s="4" t="s">
        <v>194</v>
      </c>
      <c r="G27" s="4" t="s">
        <v>195</v>
      </c>
      <c r="H27" s="6">
        <v>31</v>
      </c>
      <c r="I27" s="7">
        <v>120</v>
      </c>
      <c r="J27" s="6">
        <v>0</v>
      </c>
      <c r="K27" s="6">
        <v>0</v>
      </c>
      <c r="L27" s="7">
        <v>88.36</v>
      </c>
      <c r="M27" s="5">
        <v>43070</v>
      </c>
      <c r="N27" s="6">
        <v>0.5</v>
      </c>
      <c r="O27" s="7">
        <v>477.4</v>
      </c>
      <c r="P27" s="7">
        <v>0</v>
      </c>
      <c r="Q27" s="7">
        <v>35.340000000000003</v>
      </c>
      <c r="R27" s="7">
        <v>53.01</v>
      </c>
      <c r="S27" s="7">
        <v>18.600000000000001</v>
      </c>
      <c r="T27" s="7">
        <v>88.35</v>
      </c>
      <c r="U27" s="7">
        <v>37.200000000000003</v>
      </c>
      <c r="V27" s="7">
        <v>0</v>
      </c>
      <c r="W27" s="7">
        <v>26.04</v>
      </c>
      <c r="X27" s="7">
        <v>39.06</v>
      </c>
      <c r="Y27" s="7">
        <v>65.099999999999994</v>
      </c>
      <c r="Z27" s="7">
        <v>0</v>
      </c>
      <c r="AA27" s="7">
        <v>9.3000000000000007</v>
      </c>
      <c r="AB27" s="7">
        <v>13.95</v>
      </c>
      <c r="AC27" s="7">
        <v>23.25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5">
        <v>43148</v>
      </c>
      <c r="BK27" s="4" t="s">
        <v>79</v>
      </c>
      <c r="BL27" s="7">
        <v>0</v>
      </c>
      <c r="BM27" s="7">
        <v>0</v>
      </c>
      <c r="BN27" s="7">
        <v>0</v>
      </c>
      <c r="BO27" s="7">
        <v>0</v>
      </c>
      <c r="BP27" s="7">
        <v>18.600000000000001</v>
      </c>
      <c r="BQ27" s="7">
        <v>0</v>
      </c>
      <c r="BR27" s="7">
        <v>37.200000000000003</v>
      </c>
      <c r="BS27" s="7">
        <v>0</v>
      </c>
      <c r="BT27" s="7">
        <v>0</v>
      </c>
      <c r="BU27" s="7">
        <v>0</v>
      </c>
      <c r="BV27" s="7">
        <v>0</v>
      </c>
      <c r="BW27" s="7">
        <v>0</v>
      </c>
      <c r="BX27" s="7">
        <v>0</v>
      </c>
      <c r="BY27" s="7">
        <v>0</v>
      </c>
      <c r="BZ27" s="7">
        <v>0</v>
      </c>
      <c r="CA27" s="7">
        <v>0</v>
      </c>
      <c r="CB27" s="7">
        <v>0</v>
      </c>
      <c r="CC27" s="7">
        <v>0</v>
      </c>
      <c r="CD27" s="7">
        <v>0</v>
      </c>
      <c r="CE27" s="7">
        <v>0</v>
      </c>
      <c r="CF27" s="7">
        <v>0</v>
      </c>
      <c r="CG27" s="7">
        <v>0</v>
      </c>
      <c r="CH27" s="7">
        <v>0</v>
      </c>
      <c r="CI27" s="7">
        <v>0</v>
      </c>
      <c r="CJ27" s="7">
        <v>0</v>
      </c>
      <c r="CK27" s="7">
        <v>0</v>
      </c>
      <c r="CL27" s="7">
        <v>0</v>
      </c>
      <c r="CM27" s="7">
        <v>0</v>
      </c>
      <c r="CN27" s="7">
        <v>0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0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75.489999999999995</v>
      </c>
      <c r="DF27" s="5">
        <v>42767</v>
      </c>
      <c r="DG27" t="e">
        <f>VLOOKUP(D27,#REF!,2,FALSE)</f>
        <v>#REF!</v>
      </c>
    </row>
    <row r="28" spans="1:111" x14ac:dyDescent="0.25">
      <c r="A28" s="4" t="s">
        <v>192</v>
      </c>
      <c r="B28" s="4" t="s">
        <v>78</v>
      </c>
      <c r="C28" s="4" t="s">
        <v>193</v>
      </c>
      <c r="D28" s="4" t="s">
        <v>36</v>
      </c>
      <c r="E28" s="5">
        <v>43101</v>
      </c>
      <c r="F28" s="4" t="s">
        <v>194</v>
      </c>
      <c r="G28" s="4" t="s">
        <v>195</v>
      </c>
      <c r="H28" s="6">
        <v>31</v>
      </c>
      <c r="I28" s="7">
        <v>92.35</v>
      </c>
      <c r="J28" s="6">
        <v>0</v>
      </c>
      <c r="K28" s="6">
        <v>0</v>
      </c>
      <c r="L28" s="7">
        <v>88.36</v>
      </c>
      <c r="M28" s="5">
        <v>43070</v>
      </c>
      <c r="N28" s="6">
        <v>0.5</v>
      </c>
      <c r="O28" s="7">
        <v>477.4</v>
      </c>
      <c r="P28" s="7">
        <v>0</v>
      </c>
      <c r="Q28" s="7">
        <v>27.2</v>
      </c>
      <c r="R28" s="7">
        <v>40.799999999999997</v>
      </c>
      <c r="S28" s="7">
        <v>14.31</v>
      </c>
      <c r="T28" s="7">
        <v>67.989999999999995</v>
      </c>
      <c r="U28" s="7">
        <v>28.63</v>
      </c>
      <c r="V28" s="7">
        <v>0</v>
      </c>
      <c r="W28" s="7">
        <v>20.04</v>
      </c>
      <c r="X28" s="7">
        <v>30.06</v>
      </c>
      <c r="Y28" s="7">
        <v>50.1</v>
      </c>
      <c r="Z28" s="7">
        <v>0</v>
      </c>
      <c r="AA28" s="7">
        <v>7.16</v>
      </c>
      <c r="AB28" s="7">
        <v>10.74</v>
      </c>
      <c r="AC28" s="7">
        <v>17.89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5">
        <v>43148</v>
      </c>
      <c r="BK28" s="4" t="s">
        <v>79</v>
      </c>
      <c r="BL28" s="7">
        <v>0</v>
      </c>
      <c r="BM28" s="7">
        <v>0</v>
      </c>
      <c r="BN28" s="7">
        <v>0</v>
      </c>
      <c r="BO28" s="7">
        <v>0</v>
      </c>
      <c r="BP28" s="7">
        <v>14.31</v>
      </c>
      <c r="BQ28" s="7">
        <v>0</v>
      </c>
      <c r="BR28" s="7">
        <v>28.63</v>
      </c>
      <c r="BS28" s="7">
        <v>0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7">
        <v>0</v>
      </c>
      <c r="BZ28" s="7">
        <v>0</v>
      </c>
      <c r="CA28" s="7">
        <v>0</v>
      </c>
      <c r="CB28" s="7">
        <v>0</v>
      </c>
      <c r="CC28" s="7">
        <v>0</v>
      </c>
      <c r="CD28" s="7">
        <v>0</v>
      </c>
      <c r="CE28" s="7">
        <v>0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75.489999999999995</v>
      </c>
      <c r="DF28" s="5">
        <v>42767</v>
      </c>
      <c r="DG28" t="e">
        <f>VLOOKUP(D28,#REF!,2,FALSE)</f>
        <v>#REF!</v>
      </c>
    </row>
    <row r="29" spans="1:111" x14ac:dyDescent="0.25">
      <c r="A29" s="4" t="s">
        <v>192</v>
      </c>
      <c r="B29" s="4" t="s">
        <v>78</v>
      </c>
      <c r="C29" s="4" t="s">
        <v>193</v>
      </c>
      <c r="D29" s="4" t="s">
        <v>32</v>
      </c>
      <c r="E29" s="5">
        <v>43101</v>
      </c>
      <c r="F29" s="4" t="s">
        <v>194</v>
      </c>
      <c r="G29" s="4" t="s">
        <v>195</v>
      </c>
      <c r="H29" s="6">
        <v>31</v>
      </c>
      <c r="I29" s="7">
        <v>120</v>
      </c>
      <c r="J29" s="6">
        <v>0</v>
      </c>
      <c r="K29" s="6">
        <v>0</v>
      </c>
      <c r="L29" s="7">
        <v>88.36</v>
      </c>
      <c r="M29" s="5">
        <v>43070</v>
      </c>
      <c r="N29" s="6">
        <v>0.5</v>
      </c>
      <c r="O29" s="7">
        <v>477.4</v>
      </c>
      <c r="P29" s="7">
        <v>0</v>
      </c>
      <c r="Q29" s="7">
        <v>35.340000000000003</v>
      </c>
      <c r="R29" s="7">
        <v>53.01</v>
      </c>
      <c r="S29" s="7">
        <v>18.600000000000001</v>
      </c>
      <c r="T29" s="7">
        <v>88.35</v>
      </c>
      <c r="U29" s="7">
        <v>37.200000000000003</v>
      </c>
      <c r="V29" s="7">
        <v>0</v>
      </c>
      <c r="W29" s="7">
        <v>26.04</v>
      </c>
      <c r="X29" s="7">
        <v>39.06</v>
      </c>
      <c r="Y29" s="7">
        <v>65.099999999999994</v>
      </c>
      <c r="Z29" s="7">
        <v>0</v>
      </c>
      <c r="AA29" s="7">
        <v>9.3000000000000007</v>
      </c>
      <c r="AB29" s="7">
        <v>13.95</v>
      </c>
      <c r="AC29" s="7">
        <v>23.25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5">
        <v>43148</v>
      </c>
      <c r="BK29" s="4" t="s">
        <v>79</v>
      </c>
      <c r="BL29" s="7">
        <v>0</v>
      </c>
      <c r="BM29" s="7">
        <v>0</v>
      </c>
      <c r="BN29" s="7">
        <v>0</v>
      </c>
      <c r="BO29" s="7">
        <v>0</v>
      </c>
      <c r="BP29" s="7">
        <v>18.600000000000001</v>
      </c>
      <c r="BQ29" s="7">
        <v>0</v>
      </c>
      <c r="BR29" s="7">
        <v>37.200000000000003</v>
      </c>
      <c r="BS29" s="7">
        <v>0</v>
      </c>
      <c r="BT29" s="7">
        <v>0</v>
      </c>
      <c r="BU29" s="7">
        <v>0</v>
      </c>
      <c r="BV29" s="7">
        <v>0</v>
      </c>
      <c r="BW29" s="7">
        <v>0</v>
      </c>
      <c r="BX29" s="7">
        <v>0</v>
      </c>
      <c r="BY29" s="7">
        <v>0</v>
      </c>
      <c r="BZ29" s="7">
        <v>0</v>
      </c>
      <c r="CA29" s="7">
        <v>0</v>
      </c>
      <c r="CB29" s="7">
        <v>0</v>
      </c>
      <c r="CC29" s="7">
        <v>0</v>
      </c>
      <c r="CD29" s="7">
        <v>0</v>
      </c>
      <c r="CE29" s="7">
        <v>0</v>
      </c>
      <c r="CF29" s="7">
        <v>0</v>
      </c>
      <c r="CG29" s="7">
        <v>0</v>
      </c>
      <c r="CH29" s="7">
        <v>0</v>
      </c>
      <c r="CI29" s="7">
        <v>0</v>
      </c>
      <c r="CJ29" s="7">
        <v>0</v>
      </c>
      <c r="CK29" s="7">
        <v>0</v>
      </c>
      <c r="CL29" s="7">
        <v>0</v>
      </c>
      <c r="CM29" s="7">
        <v>0</v>
      </c>
      <c r="CN29" s="7">
        <v>0</v>
      </c>
      <c r="CO29" s="7">
        <v>0</v>
      </c>
      <c r="CP29" s="7">
        <v>0</v>
      </c>
      <c r="CQ29" s="7">
        <v>0</v>
      </c>
      <c r="CR29" s="7">
        <v>0</v>
      </c>
      <c r="CS29" s="7">
        <v>0</v>
      </c>
      <c r="CT29" s="7">
        <v>0</v>
      </c>
      <c r="CU29" s="7">
        <v>0</v>
      </c>
      <c r="CV29" s="7">
        <v>0</v>
      </c>
      <c r="CW29" s="7">
        <v>0</v>
      </c>
      <c r="CX29" s="7">
        <v>0</v>
      </c>
      <c r="CY29" s="7">
        <v>0</v>
      </c>
      <c r="CZ29" s="7">
        <v>0</v>
      </c>
      <c r="DA29" s="7">
        <v>0</v>
      </c>
      <c r="DB29" s="7">
        <v>0</v>
      </c>
      <c r="DC29" s="7">
        <v>0</v>
      </c>
      <c r="DD29" s="7">
        <v>0</v>
      </c>
      <c r="DE29" s="7">
        <v>75.489999999999995</v>
      </c>
      <c r="DF29" s="5">
        <v>42767</v>
      </c>
      <c r="DG29" t="e">
        <f>VLOOKUP(D29,#REF!,2,FALSE)</f>
        <v>#REF!</v>
      </c>
    </row>
    <row r="30" spans="1:111" x14ac:dyDescent="0.25">
      <c r="A30" s="4" t="s">
        <v>192</v>
      </c>
      <c r="B30" s="4" t="s">
        <v>78</v>
      </c>
      <c r="C30" s="4" t="s">
        <v>193</v>
      </c>
      <c r="D30" s="4" t="s">
        <v>9</v>
      </c>
      <c r="E30" s="5">
        <v>43101</v>
      </c>
      <c r="F30" s="4" t="s">
        <v>194</v>
      </c>
      <c r="G30" s="4" t="s">
        <v>195</v>
      </c>
      <c r="H30" s="6">
        <v>31</v>
      </c>
      <c r="I30" s="7">
        <v>97.75</v>
      </c>
      <c r="J30" s="6">
        <v>0</v>
      </c>
      <c r="K30" s="6">
        <v>0</v>
      </c>
      <c r="L30" s="7">
        <v>88.36</v>
      </c>
      <c r="M30" s="5">
        <v>43070</v>
      </c>
      <c r="N30" s="6">
        <v>0.5</v>
      </c>
      <c r="O30" s="7">
        <v>477.4</v>
      </c>
      <c r="P30" s="7">
        <v>0</v>
      </c>
      <c r="Q30" s="7">
        <v>28.79</v>
      </c>
      <c r="R30" s="7">
        <v>43.18</v>
      </c>
      <c r="S30" s="7">
        <v>15.15</v>
      </c>
      <c r="T30" s="7">
        <v>71.97</v>
      </c>
      <c r="U30" s="7">
        <v>30.3</v>
      </c>
      <c r="V30" s="7">
        <v>0</v>
      </c>
      <c r="W30" s="7">
        <v>21.21</v>
      </c>
      <c r="X30" s="7">
        <v>31.82</v>
      </c>
      <c r="Y30" s="7">
        <v>53.03</v>
      </c>
      <c r="Z30" s="7">
        <v>0</v>
      </c>
      <c r="AA30" s="7">
        <v>7.58</v>
      </c>
      <c r="AB30" s="7">
        <v>11.36</v>
      </c>
      <c r="AC30" s="7">
        <v>18.940000000000001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5">
        <v>43148</v>
      </c>
      <c r="BK30" s="4" t="s">
        <v>79</v>
      </c>
      <c r="BL30" s="7">
        <v>0</v>
      </c>
      <c r="BM30" s="7">
        <v>0</v>
      </c>
      <c r="BN30" s="7">
        <v>0</v>
      </c>
      <c r="BO30" s="7">
        <v>0</v>
      </c>
      <c r="BP30" s="7">
        <v>15.15</v>
      </c>
      <c r="BQ30" s="7">
        <v>0</v>
      </c>
      <c r="BR30" s="7">
        <v>30.3</v>
      </c>
      <c r="BS30" s="7">
        <v>0</v>
      </c>
      <c r="BT30" s="7">
        <v>0</v>
      </c>
      <c r="BU30" s="7">
        <v>0</v>
      </c>
      <c r="BV30" s="7">
        <v>0</v>
      </c>
      <c r="BW30" s="7">
        <v>0</v>
      </c>
      <c r="BX30" s="7">
        <v>0</v>
      </c>
      <c r="BY30" s="7">
        <v>0</v>
      </c>
      <c r="BZ30" s="7">
        <v>0</v>
      </c>
      <c r="CA30" s="7">
        <v>0</v>
      </c>
      <c r="CB30" s="7">
        <v>0</v>
      </c>
      <c r="CC30" s="7">
        <v>0</v>
      </c>
      <c r="CD30" s="7">
        <v>0</v>
      </c>
      <c r="CE30" s="7">
        <v>0</v>
      </c>
      <c r="CF30" s="7">
        <v>0</v>
      </c>
      <c r="CG30" s="7">
        <v>0</v>
      </c>
      <c r="CH30" s="7">
        <v>0</v>
      </c>
      <c r="CI30" s="7">
        <v>0</v>
      </c>
      <c r="CJ30" s="7">
        <v>0</v>
      </c>
      <c r="CK30" s="7">
        <v>0</v>
      </c>
      <c r="CL30" s="7">
        <v>0</v>
      </c>
      <c r="CM30" s="7">
        <v>0</v>
      </c>
      <c r="CN30" s="7">
        <v>0</v>
      </c>
      <c r="CO30" s="7">
        <v>0</v>
      </c>
      <c r="CP30" s="7">
        <v>0</v>
      </c>
      <c r="CQ30" s="7">
        <v>0</v>
      </c>
      <c r="CR30" s="7">
        <v>0</v>
      </c>
      <c r="CS30" s="7">
        <v>0</v>
      </c>
      <c r="CT30" s="7">
        <v>0</v>
      </c>
      <c r="CU30" s="7">
        <v>0</v>
      </c>
      <c r="CV30" s="7">
        <v>0</v>
      </c>
      <c r="CW30" s="7">
        <v>0</v>
      </c>
      <c r="CX30" s="7">
        <v>0</v>
      </c>
      <c r="CY30" s="7">
        <v>0</v>
      </c>
      <c r="CZ30" s="7">
        <v>0</v>
      </c>
      <c r="DA30" s="7">
        <v>0</v>
      </c>
      <c r="DB30" s="7">
        <v>0</v>
      </c>
      <c r="DC30" s="7">
        <v>0</v>
      </c>
      <c r="DD30" s="7">
        <v>0</v>
      </c>
      <c r="DE30" s="7">
        <v>75.489999999999995</v>
      </c>
      <c r="DF30" s="5">
        <v>42767</v>
      </c>
      <c r="DG30" t="e">
        <f>VLOOKUP(D30,#REF!,2,FALSE)</f>
        <v>#REF!</v>
      </c>
    </row>
    <row r="31" spans="1:111" x14ac:dyDescent="0.25">
      <c r="A31" s="4" t="s">
        <v>192</v>
      </c>
      <c r="B31" s="4" t="s">
        <v>78</v>
      </c>
      <c r="C31" s="4" t="s">
        <v>193</v>
      </c>
      <c r="D31" s="4" t="s">
        <v>5</v>
      </c>
      <c r="E31" s="5">
        <v>43101</v>
      </c>
      <c r="F31" s="4" t="s">
        <v>194</v>
      </c>
      <c r="G31" s="4" t="s">
        <v>195</v>
      </c>
      <c r="H31" s="6">
        <v>31</v>
      </c>
      <c r="I31" s="7">
        <v>103.73</v>
      </c>
      <c r="J31" s="6">
        <v>0</v>
      </c>
      <c r="K31" s="6">
        <v>0</v>
      </c>
      <c r="L31" s="7">
        <v>88.36</v>
      </c>
      <c r="M31" s="5">
        <v>43070</v>
      </c>
      <c r="N31" s="6">
        <v>0.5</v>
      </c>
      <c r="O31" s="7">
        <v>477.4</v>
      </c>
      <c r="P31" s="7">
        <v>0</v>
      </c>
      <c r="Q31" s="7">
        <v>30.55</v>
      </c>
      <c r="R31" s="7">
        <v>45.82</v>
      </c>
      <c r="S31" s="7">
        <v>16.079999999999998</v>
      </c>
      <c r="T31" s="7">
        <v>76.37</v>
      </c>
      <c r="U31" s="7">
        <v>32.159999999999997</v>
      </c>
      <c r="V31" s="7">
        <v>0</v>
      </c>
      <c r="W31" s="7">
        <v>22.51</v>
      </c>
      <c r="X31" s="7">
        <v>33.76</v>
      </c>
      <c r="Y31" s="7">
        <v>56.27</v>
      </c>
      <c r="Z31" s="7">
        <v>0</v>
      </c>
      <c r="AA31" s="7">
        <v>8.0399999999999991</v>
      </c>
      <c r="AB31" s="7">
        <v>12.06</v>
      </c>
      <c r="AC31" s="7">
        <v>20.100000000000001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5">
        <v>43148</v>
      </c>
      <c r="BK31" s="4" t="s">
        <v>79</v>
      </c>
      <c r="BL31" s="7">
        <v>0</v>
      </c>
      <c r="BM31" s="7">
        <v>0</v>
      </c>
      <c r="BN31" s="7">
        <v>0</v>
      </c>
      <c r="BO31" s="7">
        <v>0</v>
      </c>
      <c r="BP31" s="7">
        <v>16.079999999999998</v>
      </c>
      <c r="BQ31" s="7">
        <v>0</v>
      </c>
      <c r="BR31" s="7">
        <v>32.159999999999997</v>
      </c>
      <c r="BS31" s="7">
        <v>0</v>
      </c>
      <c r="BT31" s="7">
        <v>0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75.489999999999995</v>
      </c>
      <c r="DF31" s="5">
        <v>42767</v>
      </c>
      <c r="DG31" t="e">
        <f>VLOOKUP(D31,#REF!,2,FALSE)</f>
        <v>#REF!</v>
      </c>
    </row>
    <row r="32" spans="1:111" x14ac:dyDescent="0.25">
      <c r="A32" s="4" t="s">
        <v>192</v>
      </c>
      <c r="B32" s="4" t="s">
        <v>78</v>
      </c>
      <c r="C32" s="4" t="s">
        <v>193</v>
      </c>
      <c r="D32" s="4" t="s">
        <v>28</v>
      </c>
      <c r="E32" s="5">
        <v>43101</v>
      </c>
      <c r="F32" s="4" t="s">
        <v>194</v>
      </c>
      <c r="G32" s="4" t="s">
        <v>195</v>
      </c>
      <c r="H32" s="6">
        <v>31</v>
      </c>
      <c r="I32" s="7">
        <v>120</v>
      </c>
      <c r="J32" s="6">
        <v>0</v>
      </c>
      <c r="K32" s="6">
        <v>0</v>
      </c>
      <c r="L32" s="7">
        <v>88.36</v>
      </c>
      <c r="M32" s="5">
        <v>43070</v>
      </c>
      <c r="N32" s="6">
        <v>0.5</v>
      </c>
      <c r="O32" s="7">
        <v>477.4</v>
      </c>
      <c r="P32" s="7">
        <v>0</v>
      </c>
      <c r="Q32" s="7">
        <v>35.340000000000003</v>
      </c>
      <c r="R32" s="7">
        <v>53.01</v>
      </c>
      <c r="S32" s="7">
        <v>18.600000000000001</v>
      </c>
      <c r="T32" s="7">
        <v>88.35</v>
      </c>
      <c r="U32" s="7">
        <v>37.200000000000003</v>
      </c>
      <c r="V32" s="7">
        <v>0</v>
      </c>
      <c r="W32" s="7">
        <v>26.04</v>
      </c>
      <c r="X32" s="7">
        <v>39.06</v>
      </c>
      <c r="Y32" s="7">
        <v>65.099999999999994</v>
      </c>
      <c r="Z32" s="7">
        <v>0</v>
      </c>
      <c r="AA32" s="7">
        <v>9.3000000000000007</v>
      </c>
      <c r="AB32" s="7">
        <v>13.95</v>
      </c>
      <c r="AC32" s="7">
        <v>23.25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5">
        <v>43148</v>
      </c>
      <c r="BK32" s="4" t="s">
        <v>79</v>
      </c>
      <c r="BL32" s="7">
        <v>0</v>
      </c>
      <c r="BM32" s="7">
        <v>0</v>
      </c>
      <c r="BN32" s="7">
        <v>0</v>
      </c>
      <c r="BO32" s="7">
        <v>0</v>
      </c>
      <c r="BP32" s="7">
        <v>18.600000000000001</v>
      </c>
      <c r="BQ32" s="7">
        <v>0</v>
      </c>
      <c r="BR32" s="7">
        <v>37.200000000000003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75.489999999999995</v>
      </c>
      <c r="DF32" s="5">
        <v>42767</v>
      </c>
      <c r="DG32" t="e">
        <f>VLOOKUP(D32,#REF!,2,FALSE)</f>
        <v>#REF!</v>
      </c>
    </row>
    <row r="33" spans="1:111" x14ac:dyDescent="0.25">
      <c r="A33" s="4" t="s">
        <v>192</v>
      </c>
      <c r="B33" s="4" t="s">
        <v>78</v>
      </c>
      <c r="C33" s="4" t="s">
        <v>193</v>
      </c>
      <c r="D33" s="4" t="s">
        <v>35</v>
      </c>
      <c r="E33" s="5">
        <v>43101</v>
      </c>
      <c r="F33" s="4" t="s">
        <v>200</v>
      </c>
      <c r="G33" s="4" t="s">
        <v>201</v>
      </c>
      <c r="H33" s="6">
        <v>31</v>
      </c>
      <c r="I33" s="7">
        <v>120</v>
      </c>
      <c r="J33" s="6">
        <v>0</v>
      </c>
      <c r="K33" s="6">
        <v>0</v>
      </c>
      <c r="L33" s="7">
        <v>88.36</v>
      </c>
      <c r="M33" s="5">
        <v>43070</v>
      </c>
      <c r="N33" s="6">
        <v>0.5</v>
      </c>
      <c r="O33" s="7">
        <v>477.4</v>
      </c>
      <c r="P33" s="7">
        <v>0</v>
      </c>
      <c r="Q33" s="7">
        <v>35.340000000000003</v>
      </c>
      <c r="R33" s="7">
        <v>53.01</v>
      </c>
      <c r="S33" s="7">
        <v>18.600000000000001</v>
      </c>
      <c r="T33" s="7">
        <v>88.35</v>
      </c>
      <c r="U33" s="7">
        <v>37.200000000000003</v>
      </c>
      <c r="V33" s="7">
        <v>0</v>
      </c>
      <c r="W33" s="7">
        <v>26.04</v>
      </c>
      <c r="X33" s="7">
        <v>39.06</v>
      </c>
      <c r="Y33" s="7">
        <v>65.099999999999994</v>
      </c>
      <c r="Z33" s="7">
        <v>0</v>
      </c>
      <c r="AA33" s="7">
        <v>9.3000000000000007</v>
      </c>
      <c r="AB33" s="7">
        <v>13.95</v>
      </c>
      <c r="AC33" s="7">
        <v>23.25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5">
        <v>43148</v>
      </c>
      <c r="BK33" s="4" t="s">
        <v>79</v>
      </c>
      <c r="BL33" s="7">
        <v>0</v>
      </c>
      <c r="BM33" s="7">
        <v>0</v>
      </c>
      <c r="BN33" s="7">
        <v>0</v>
      </c>
      <c r="BO33" s="7">
        <v>0</v>
      </c>
      <c r="BP33" s="7">
        <v>18.600000000000001</v>
      </c>
      <c r="BQ33" s="7">
        <v>0</v>
      </c>
      <c r="BR33" s="7">
        <v>37.200000000000003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75.489999999999995</v>
      </c>
      <c r="DF33" s="5">
        <v>42767</v>
      </c>
      <c r="DG33" t="e">
        <f>VLOOKUP(D33,#REF!,2,FALSE)</f>
        <v>#REF!</v>
      </c>
    </row>
    <row r="34" spans="1:111" x14ac:dyDescent="0.25">
      <c r="A34" s="4" t="s">
        <v>192</v>
      </c>
      <c r="B34" s="4" t="s">
        <v>78</v>
      </c>
      <c r="C34" s="4" t="s">
        <v>193</v>
      </c>
      <c r="D34" s="4" t="s">
        <v>43</v>
      </c>
      <c r="E34" s="5">
        <v>43101</v>
      </c>
      <c r="F34" s="4" t="s">
        <v>194</v>
      </c>
      <c r="G34" s="4" t="s">
        <v>195</v>
      </c>
      <c r="H34" s="6">
        <v>31</v>
      </c>
      <c r="I34" s="7">
        <v>120</v>
      </c>
      <c r="J34" s="6">
        <v>0</v>
      </c>
      <c r="K34" s="6">
        <v>0</v>
      </c>
      <c r="L34" s="7">
        <v>88.36</v>
      </c>
      <c r="M34" s="5">
        <v>43070</v>
      </c>
      <c r="N34" s="6">
        <v>0.5</v>
      </c>
      <c r="O34" s="7">
        <v>477.4</v>
      </c>
      <c r="P34" s="7">
        <v>0</v>
      </c>
      <c r="Q34" s="7">
        <v>35.340000000000003</v>
      </c>
      <c r="R34" s="7">
        <v>53.01</v>
      </c>
      <c r="S34" s="7">
        <v>18.600000000000001</v>
      </c>
      <c r="T34" s="7">
        <v>88.35</v>
      </c>
      <c r="U34" s="7">
        <v>37.200000000000003</v>
      </c>
      <c r="V34" s="7">
        <v>0</v>
      </c>
      <c r="W34" s="7">
        <v>26.04</v>
      </c>
      <c r="X34" s="7">
        <v>39.06</v>
      </c>
      <c r="Y34" s="7">
        <v>65.099999999999994</v>
      </c>
      <c r="Z34" s="7">
        <v>0</v>
      </c>
      <c r="AA34" s="7">
        <v>9.3000000000000007</v>
      </c>
      <c r="AB34" s="7">
        <v>13.95</v>
      </c>
      <c r="AC34" s="7">
        <v>23.25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0</v>
      </c>
      <c r="AW34" s="7">
        <v>0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7">
        <v>0</v>
      </c>
      <c r="BI34" s="7">
        <v>0</v>
      </c>
      <c r="BJ34" s="5">
        <v>43148</v>
      </c>
      <c r="BK34" s="4" t="s">
        <v>79</v>
      </c>
      <c r="BL34" s="7">
        <v>0</v>
      </c>
      <c r="BM34" s="7">
        <v>0</v>
      </c>
      <c r="BN34" s="7">
        <v>0</v>
      </c>
      <c r="BO34" s="7">
        <v>0</v>
      </c>
      <c r="BP34" s="7">
        <v>18.600000000000001</v>
      </c>
      <c r="BQ34" s="7">
        <v>0</v>
      </c>
      <c r="BR34" s="7">
        <v>37.200000000000003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0</v>
      </c>
      <c r="BY34" s="7">
        <v>0</v>
      </c>
      <c r="BZ34" s="7">
        <v>0</v>
      </c>
      <c r="CA34" s="7">
        <v>0</v>
      </c>
      <c r="CB34" s="7">
        <v>0</v>
      </c>
      <c r="CC34" s="7">
        <v>0</v>
      </c>
      <c r="CD34" s="7">
        <v>0</v>
      </c>
      <c r="CE34" s="7">
        <v>0</v>
      </c>
      <c r="CF34" s="7">
        <v>0</v>
      </c>
      <c r="CG34" s="7">
        <v>0</v>
      </c>
      <c r="CH34" s="7">
        <v>0</v>
      </c>
      <c r="CI34" s="7">
        <v>0</v>
      </c>
      <c r="CJ34" s="7">
        <v>0</v>
      </c>
      <c r="CK34" s="7">
        <v>0</v>
      </c>
      <c r="CL34" s="7">
        <v>0</v>
      </c>
      <c r="CM34" s="7">
        <v>0</v>
      </c>
      <c r="CN34" s="7">
        <v>0</v>
      </c>
      <c r="CO34" s="7">
        <v>0</v>
      </c>
      <c r="CP34" s="7">
        <v>0</v>
      </c>
      <c r="CQ34" s="7">
        <v>0</v>
      </c>
      <c r="CR34" s="7">
        <v>0</v>
      </c>
      <c r="CS34" s="7">
        <v>0</v>
      </c>
      <c r="CT34" s="7">
        <v>0</v>
      </c>
      <c r="CU34" s="7">
        <v>0</v>
      </c>
      <c r="CV34" s="7">
        <v>0</v>
      </c>
      <c r="CW34" s="7">
        <v>0</v>
      </c>
      <c r="CX34" s="7">
        <v>0</v>
      </c>
      <c r="CY34" s="7">
        <v>0</v>
      </c>
      <c r="CZ34" s="7">
        <v>0</v>
      </c>
      <c r="DA34" s="7">
        <v>0</v>
      </c>
      <c r="DB34" s="7">
        <v>0</v>
      </c>
      <c r="DC34" s="7">
        <v>0</v>
      </c>
      <c r="DD34" s="7">
        <v>0</v>
      </c>
      <c r="DE34" s="7">
        <v>75.489999999999995</v>
      </c>
      <c r="DF34" s="5">
        <v>42767</v>
      </c>
      <c r="DG34" t="e">
        <f>VLOOKUP(D34,#REF!,2,FALSE)</f>
        <v>#REF!</v>
      </c>
    </row>
    <row r="35" spans="1:111" x14ac:dyDescent="0.25">
      <c r="A35" s="4" t="s">
        <v>192</v>
      </c>
      <c r="B35" s="4" t="s">
        <v>78</v>
      </c>
      <c r="C35" s="4" t="s">
        <v>193</v>
      </c>
      <c r="D35" s="4" t="s">
        <v>16</v>
      </c>
      <c r="E35" s="5">
        <v>43101</v>
      </c>
      <c r="F35" s="4" t="s">
        <v>194</v>
      </c>
      <c r="G35" s="4" t="s">
        <v>195</v>
      </c>
      <c r="H35" s="6">
        <v>31</v>
      </c>
      <c r="I35" s="7">
        <v>97.75</v>
      </c>
      <c r="J35" s="6">
        <v>0</v>
      </c>
      <c r="K35" s="6">
        <v>0</v>
      </c>
      <c r="L35" s="7">
        <v>88.36</v>
      </c>
      <c r="M35" s="5">
        <v>43070</v>
      </c>
      <c r="N35" s="6">
        <v>0.5</v>
      </c>
      <c r="O35" s="7">
        <v>477.4</v>
      </c>
      <c r="P35" s="7">
        <v>0</v>
      </c>
      <c r="Q35" s="7">
        <v>28.79</v>
      </c>
      <c r="R35" s="7">
        <v>43.18</v>
      </c>
      <c r="S35" s="7">
        <v>15.15</v>
      </c>
      <c r="T35" s="7">
        <v>71.97</v>
      </c>
      <c r="U35" s="7">
        <v>30.3</v>
      </c>
      <c r="V35" s="7">
        <v>0</v>
      </c>
      <c r="W35" s="7">
        <v>21.21</v>
      </c>
      <c r="X35" s="7">
        <v>31.82</v>
      </c>
      <c r="Y35" s="7">
        <v>53.03</v>
      </c>
      <c r="Z35" s="7">
        <v>0</v>
      </c>
      <c r="AA35" s="7">
        <v>7.58</v>
      </c>
      <c r="AB35" s="7">
        <v>11.36</v>
      </c>
      <c r="AC35" s="7">
        <v>18.940000000000001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5">
        <v>43148</v>
      </c>
      <c r="BK35" s="4" t="s">
        <v>79</v>
      </c>
      <c r="BL35" s="7">
        <v>0</v>
      </c>
      <c r="BM35" s="7">
        <v>0</v>
      </c>
      <c r="BN35" s="7">
        <v>0</v>
      </c>
      <c r="BO35" s="7">
        <v>0</v>
      </c>
      <c r="BP35" s="7">
        <v>15.15</v>
      </c>
      <c r="BQ35" s="7">
        <v>0</v>
      </c>
      <c r="BR35" s="7">
        <v>30.3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>
        <v>0</v>
      </c>
      <c r="CC35" s="7">
        <v>0</v>
      </c>
      <c r="CD35" s="7">
        <v>0</v>
      </c>
      <c r="CE35" s="7">
        <v>0</v>
      </c>
      <c r="CF35" s="7">
        <v>0</v>
      </c>
      <c r="CG35" s="7">
        <v>0</v>
      </c>
      <c r="CH35" s="7">
        <v>0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0</v>
      </c>
      <c r="CP35" s="7">
        <v>0</v>
      </c>
      <c r="CQ35" s="7">
        <v>0</v>
      </c>
      <c r="CR35" s="7">
        <v>0</v>
      </c>
      <c r="CS35" s="7">
        <v>0</v>
      </c>
      <c r="CT35" s="7">
        <v>0</v>
      </c>
      <c r="CU35" s="7">
        <v>0</v>
      </c>
      <c r="CV35" s="7">
        <v>0</v>
      </c>
      <c r="CW35" s="7">
        <v>0</v>
      </c>
      <c r="CX35" s="7">
        <v>0</v>
      </c>
      <c r="CY35" s="7">
        <v>0</v>
      </c>
      <c r="CZ35" s="7">
        <v>0</v>
      </c>
      <c r="DA35" s="7">
        <v>0</v>
      </c>
      <c r="DB35" s="7">
        <v>0</v>
      </c>
      <c r="DC35" s="7">
        <v>0</v>
      </c>
      <c r="DD35" s="7">
        <v>0</v>
      </c>
      <c r="DE35" s="7">
        <v>75.489999999999995</v>
      </c>
      <c r="DF35" s="5">
        <v>42767</v>
      </c>
      <c r="DG35" t="e">
        <f>VLOOKUP(D35,#REF!,2,FALSE)</f>
        <v>#REF!</v>
      </c>
    </row>
    <row r="36" spans="1:111" x14ac:dyDescent="0.25">
      <c r="A36" s="4" t="s">
        <v>192</v>
      </c>
      <c r="B36" s="4" t="s">
        <v>78</v>
      </c>
      <c r="C36" s="4" t="s">
        <v>193</v>
      </c>
      <c r="D36" s="4" t="s">
        <v>29</v>
      </c>
      <c r="E36" s="5">
        <v>43101</v>
      </c>
      <c r="F36" s="4" t="s">
        <v>194</v>
      </c>
      <c r="G36" s="4" t="s">
        <v>195</v>
      </c>
      <c r="H36" s="6">
        <v>12</v>
      </c>
      <c r="I36" s="7">
        <v>120</v>
      </c>
      <c r="J36" s="6">
        <v>0</v>
      </c>
      <c r="K36" s="6">
        <v>0</v>
      </c>
      <c r="L36" s="7">
        <v>88.36</v>
      </c>
      <c r="M36" s="5">
        <v>43070</v>
      </c>
      <c r="N36" s="6">
        <v>0.5</v>
      </c>
      <c r="O36" s="7">
        <v>184.8</v>
      </c>
      <c r="P36" s="7">
        <v>0</v>
      </c>
      <c r="Q36" s="7">
        <v>13.68</v>
      </c>
      <c r="R36" s="7">
        <v>20.52</v>
      </c>
      <c r="S36" s="7">
        <v>7.2</v>
      </c>
      <c r="T36" s="7">
        <v>34.200000000000003</v>
      </c>
      <c r="U36" s="7">
        <v>14.4</v>
      </c>
      <c r="V36" s="7">
        <v>0</v>
      </c>
      <c r="W36" s="7">
        <v>10.08</v>
      </c>
      <c r="X36" s="7">
        <v>15.12</v>
      </c>
      <c r="Y36" s="7">
        <v>25.2</v>
      </c>
      <c r="Z36" s="7">
        <v>0</v>
      </c>
      <c r="AA36" s="7">
        <v>3.6</v>
      </c>
      <c r="AB36" s="7">
        <v>5.4</v>
      </c>
      <c r="AC36" s="7">
        <v>9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5">
        <v>43148</v>
      </c>
      <c r="BK36" s="4" t="s">
        <v>79</v>
      </c>
      <c r="BL36" s="7">
        <v>0</v>
      </c>
      <c r="BM36" s="7">
        <v>0</v>
      </c>
      <c r="BN36" s="7">
        <v>0</v>
      </c>
      <c r="BO36" s="7">
        <v>0</v>
      </c>
      <c r="BP36" s="7">
        <v>7.2</v>
      </c>
      <c r="BQ36" s="7">
        <v>0</v>
      </c>
      <c r="BR36" s="7">
        <v>14.4</v>
      </c>
      <c r="BS36" s="7">
        <v>0</v>
      </c>
      <c r="BT36" s="7">
        <v>0</v>
      </c>
      <c r="BU36" s="7">
        <v>0</v>
      </c>
      <c r="BV36" s="7">
        <v>0</v>
      </c>
      <c r="BW36" s="7">
        <v>0</v>
      </c>
      <c r="BX36" s="7">
        <v>0</v>
      </c>
      <c r="BY36" s="7">
        <v>0</v>
      </c>
      <c r="BZ36" s="7">
        <v>0</v>
      </c>
      <c r="CA36" s="7">
        <v>0</v>
      </c>
      <c r="CB36" s="7">
        <v>0</v>
      </c>
      <c r="CC36" s="7">
        <v>0</v>
      </c>
      <c r="CD36" s="7">
        <v>0</v>
      </c>
      <c r="CE36" s="7">
        <v>0</v>
      </c>
      <c r="CF36" s="7">
        <v>0</v>
      </c>
      <c r="CG36" s="7">
        <v>0</v>
      </c>
      <c r="CH36" s="7">
        <v>0</v>
      </c>
      <c r="CI36" s="7">
        <v>0</v>
      </c>
      <c r="CJ36" s="7">
        <v>0</v>
      </c>
      <c r="CK36" s="7">
        <v>0</v>
      </c>
      <c r="CL36" s="7">
        <v>0</v>
      </c>
      <c r="CM36" s="7">
        <v>0</v>
      </c>
      <c r="CN36" s="7">
        <v>0</v>
      </c>
      <c r="CO36" s="7">
        <v>0</v>
      </c>
      <c r="CP36" s="7">
        <v>0</v>
      </c>
      <c r="CQ36" s="7">
        <v>0</v>
      </c>
      <c r="CR36" s="7">
        <v>0</v>
      </c>
      <c r="CS36" s="7">
        <v>0</v>
      </c>
      <c r="CT36" s="7">
        <v>0</v>
      </c>
      <c r="CU36" s="7">
        <v>0</v>
      </c>
      <c r="CV36" s="7">
        <v>0</v>
      </c>
      <c r="CW36" s="7">
        <v>0</v>
      </c>
      <c r="CX36" s="7">
        <v>0</v>
      </c>
      <c r="CY36" s="7">
        <v>0</v>
      </c>
      <c r="CZ36" s="7">
        <v>0</v>
      </c>
      <c r="DA36" s="7">
        <v>0</v>
      </c>
      <c r="DB36" s="7">
        <v>0</v>
      </c>
      <c r="DC36" s="7">
        <v>0</v>
      </c>
      <c r="DD36" s="7">
        <v>0</v>
      </c>
      <c r="DE36" s="7">
        <v>75.489999999999995</v>
      </c>
      <c r="DF36" s="5">
        <v>42767</v>
      </c>
      <c r="DG36" t="e">
        <f>VLOOKUP(D36,#REF!,2,FALSE)</f>
        <v>#REF!</v>
      </c>
    </row>
    <row r="37" spans="1:111" x14ac:dyDescent="0.25">
      <c r="A37" s="4" t="s">
        <v>192</v>
      </c>
      <c r="B37" s="4" t="s">
        <v>78</v>
      </c>
      <c r="C37" s="4" t="s">
        <v>193</v>
      </c>
      <c r="D37" s="4" t="s">
        <v>29</v>
      </c>
      <c r="E37" s="5">
        <v>43112</v>
      </c>
      <c r="F37" s="4" t="s">
        <v>197</v>
      </c>
      <c r="G37" s="4" t="s">
        <v>198</v>
      </c>
      <c r="H37" s="6">
        <v>0</v>
      </c>
      <c r="I37" s="7">
        <v>0</v>
      </c>
      <c r="J37" s="8"/>
      <c r="K37" s="8"/>
      <c r="L37" s="7">
        <v>88.36</v>
      </c>
      <c r="M37" s="5">
        <v>43070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5">
        <v>43148</v>
      </c>
      <c r="BK37" s="4" t="s">
        <v>80</v>
      </c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t="e">
        <f>VLOOKUP(D37,#REF!,2,FALSE)</f>
        <v>#REF!</v>
      </c>
    </row>
    <row r="38" spans="1:111" x14ac:dyDescent="0.25">
      <c r="A38" s="4" t="s">
        <v>192</v>
      </c>
      <c r="B38" s="4" t="s">
        <v>78</v>
      </c>
      <c r="C38" s="4" t="s">
        <v>193</v>
      </c>
      <c r="D38" s="4" t="s">
        <v>17</v>
      </c>
      <c r="E38" s="5">
        <v>43101</v>
      </c>
      <c r="F38" s="4" t="s">
        <v>194</v>
      </c>
      <c r="G38" s="4" t="s">
        <v>195</v>
      </c>
      <c r="H38" s="6">
        <v>31</v>
      </c>
      <c r="I38" s="7">
        <v>92.35</v>
      </c>
      <c r="J38" s="6">
        <v>0</v>
      </c>
      <c r="K38" s="6">
        <v>0</v>
      </c>
      <c r="L38" s="7">
        <v>88.36</v>
      </c>
      <c r="M38" s="5">
        <v>43070</v>
      </c>
      <c r="N38" s="6">
        <v>0.5</v>
      </c>
      <c r="O38" s="7">
        <v>477.4</v>
      </c>
      <c r="P38" s="7">
        <v>0</v>
      </c>
      <c r="Q38" s="7">
        <v>27.2</v>
      </c>
      <c r="R38" s="7">
        <v>40.799999999999997</v>
      </c>
      <c r="S38" s="7">
        <v>14.31</v>
      </c>
      <c r="T38" s="7">
        <v>67.989999999999995</v>
      </c>
      <c r="U38" s="7">
        <v>28.63</v>
      </c>
      <c r="V38" s="7">
        <v>0</v>
      </c>
      <c r="W38" s="7">
        <v>20.04</v>
      </c>
      <c r="X38" s="7">
        <v>30.06</v>
      </c>
      <c r="Y38" s="7">
        <v>50.1</v>
      </c>
      <c r="Z38" s="7">
        <v>0</v>
      </c>
      <c r="AA38" s="7">
        <v>7.16</v>
      </c>
      <c r="AB38" s="7">
        <v>10.74</v>
      </c>
      <c r="AC38" s="7">
        <v>17.89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5">
        <v>43148</v>
      </c>
      <c r="BK38" s="4" t="s">
        <v>79</v>
      </c>
      <c r="BL38" s="7">
        <v>0</v>
      </c>
      <c r="BM38" s="7">
        <v>0</v>
      </c>
      <c r="BN38" s="7">
        <v>0</v>
      </c>
      <c r="BO38" s="7">
        <v>0</v>
      </c>
      <c r="BP38" s="7">
        <v>14.31</v>
      </c>
      <c r="BQ38" s="7">
        <v>0</v>
      </c>
      <c r="BR38" s="7">
        <v>28.63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75.489999999999995</v>
      </c>
      <c r="DF38" s="5">
        <v>42767</v>
      </c>
      <c r="DG38" t="e">
        <f>VLOOKUP(D38,#REF!,2,FALSE)</f>
        <v>#REF!</v>
      </c>
    </row>
    <row r="39" spans="1:111" x14ac:dyDescent="0.25">
      <c r="A39" s="4" t="s">
        <v>192</v>
      </c>
      <c r="B39" s="4" t="s">
        <v>78</v>
      </c>
      <c r="C39" s="4" t="s">
        <v>193</v>
      </c>
      <c r="D39" s="4" t="s">
        <v>24</v>
      </c>
      <c r="E39" s="5">
        <v>43101</v>
      </c>
      <c r="F39" s="4" t="s">
        <v>194</v>
      </c>
      <c r="G39" s="4" t="s">
        <v>195</v>
      </c>
      <c r="H39" s="6">
        <v>31</v>
      </c>
      <c r="I39" s="7">
        <v>120</v>
      </c>
      <c r="J39" s="6">
        <v>0</v>
      </c>
      <c r="K39" s="6">
        <v>0</v>
      </c>
      <c r="L39" s="7">
        <v>88.36</v>
      </c>
      <c r="M39" s="5">
        <v>43070</v>
      </c>
      <c r="N39" s="6">
        <v>0.5</v>
      </c>
      <c r="O39" s="7">
        <v>477.4</v>
      </c>
      <c r="P39" s="7">
        <v>0</v>
      </c>
      <c r="Q39" s="7">
        <v>35.340000000000003</v>
      </c>
      <c r="R39" s="7">
        <v>53.01</v>
      </c>
      <c r="S39" s="7">
        <v>18.600000000000001</v>
      </c>
      <c r="T39" s="7">
        <v>88.35</v>
      </c>
      <c r="U39" s="7">
        <v>37.200000000000003</v>
      </c>
      <c r="V39" s="7">
        <v>0</v>
      </c>
      <c r="W39" s="7">
        <v>26.04</v>
      </c>
      <c r="X39" s="7">
        <v>39.06</v>
      </c>
      <c r="Y39" s="7">
        <v>65.099999999999994</v>
      </c>
      <c r="Z39" s="7">
        <v>0</v>
      </c>
      <c r="AA39" s="7">
        <v>9.3000000000000007</v>
      </c>
      <c r="AB39" s="7">
        <v>13.95</v>
      </c>
      <c r="AC39" s="7">
        <v>23.25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5">
        <v>43148</v>
      </c>
      <c r="BK39" s="4" t="s">
        <v>79</v>
      </c>
      <c r="BL39" s="7">
        <v>0</v>
      </c>
      <c r="BM39" s="7">
        <v>0</v>
      </c>
      <c r="BN39" s="7">
        <v>0</v>
      </c>
      <c r="BO39" s="7">
        <v>0</v>
      </c>
      <c r="BP39" s="7">
        <v>18.600000000000001</v>
      </c>
      <c r="BQ39" s="7">
        <v>0</v>
      </c>
      <c r="BR39" s="7">
        <v>37.200000000000003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0</v>
      </c>
      <c r="BY39" s="7">
        <v>0</v>
      </c>
      <c r="BZ39" s="7">
        <v>0</v>
      </c>
      <c r="CA39" s="7">
        <v>0</v>
      </c>
      <c r="CB39" s="7">
        <v>0</v>
      </c>
      <c r="CC39" s="7">
        <v>0</v>
      </c>
      <c r="CD39" s="7">
        <v>0</v>
      </c>
      <c r="CE39" s="7">
        <v>0</v>
      </c>
      <c r="CF39" s="7">
        <v>0</v>
      </c>
      <c r="CG39" s="7">
        <v>0</v>
      </c>
      <c r="CH39" s="7">
        <v>0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0</v>
      </c>
      <c r="CV39" s="7">
        <v>0</v>
      </c>
      <c r="CW39" s="7">
        <v>0</v>
      </c>
      <c r="CX39" s="7">
        <v>0</v>
      </c>
      <c r="CY39" s="7">
        <v>0</v>
      </c>
      <c r="CZ39" s="7">
        <v>0</v>
      </c>
      <c r="DA39" s="7">
        <v>0</v>
      </c>
      <c r="DB39" s="7">
        <v>0</v>
      </c>
      <c r="DC39" s="7">
        <v>0</v>
      </c>
      <c r="DD39" s="7">
        <v>0</v>
      </c>
      <c r="DE39" s="7">
        <v>75.489999999999995</v>
      </c>
      <c r="DF39" s="5">
        <v>42767</v>
      </c>
      <c r="DG39" t="e">
        <f>VLOOKUP(D39,#REF!,2,FALSE)</f>
        <v>#REF!</v>
      </c>
    </row>
    <row r="40" spans="1:111" x14ac:dyDescent="0.25">
      <c r="A40" s="4" t="s">
        <v>192</v>
      </c>
      <c r="B40" s="4" t="s">
        <v>78</v>
      </c>
      <c r="C40" s="4" t="s">
        <v>193</v>
      </c>
      <c r="D40" s="4" t="s">
        <v>12</v>
      </c>
      <c r="E40" s="5">
        <v>43101</v>
      </c>
      <c r="F40" s="4" t="s">
        <v>194</v>
      </c>
      <c r="G40" s="4" t="s">
        <v>195</v>
      </c>
      <c r="H40" s="6">
        <v>31</v>
      </c>
      <c r="I40" s="7">
        <v>400</v>
      </c>
      <c r="J40" s="6">
        <v>0</v>
      </c>
      <c r="K40" s="6">
        <v>0</v>
      </c>
      <c r="L40" s="7">
        <v>88.36</v>
      </c>
      <c r="M40" s="5">
        <v>43070</v>
      </c>
      <c r="N40" s="6">
        <v>0.5</v>
      </c>
      <c r="O40" s="7">
        <v>477.4</v>
      </c>
      <c r="P40" s="7">
        <v>80.69</v>
      </c>
      <c r="Q40" s="7">
        <v>117.8</v>
      </c>
      <c r="R40" s="7">
        <v>176.7</v>
      </c>
      <c r="S40" s="7">
        <v>62</v>
      </c>
      <c r="T40" s="7">
        <v>294.5</v>
      </c>
      <c r="U40" s="7">
        <v>124</v>
      </c>
      <c r="V40" s="7">
        <v>59.17</v>
      </c>
      <c r="W40" s="7">
        <v>86.8</v>
      </c>
      <c r="X40" s="7">
        <v>130.19999999999999</v>
      </c>
      <c r="Y40" s="7">
        <v>217</v>
      </c>
      <c r="Z40" s="7">
        <v>21.52</v>
      </c>
      <c r="AA40" s="7">
        <v>31</v>
      </c>
      <c r="AB40" s="7">
        <v>46.5</v>
      </c>
      <c r="AC40" s="7">
        <v>77.5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5">
        <v>43148</v>
      </c>
      <c r="BK40" s="4" t="s">
        <v>79</v>
      </c>
      <c r="BL40" s="7">
        <v>0</v>
      </c>
      <c r="BM40" s="7">
        <v>0</v>
      </c>
      <c r="BN40" s="7">
        <v>0</v>
      </c>
      <c r="BO40" s="7">
        <v>0</v>
      </c>
      <c r="BP40" s="7">
        <v>62</v>
      </c>
      <c r="BQ40" s="7">
        <v>0</v>
      </c>
      <c r="BR40" s="7">
        <v>124</v>
      </c>
      <c r="BS40" s="7">
        <v>21.52</v>
      </c>
      <c r="BT40" s="7">
        <v>0</v>
      </c>
      <c r="BU40" s="7">
        <v>0</v>
      </c>
      <c r="BV40" s="7">
        <v>0</v>
      </c>
      <c r="BW40" s="7">
        <v>59.17</v>
      </c>
      <c r="BX40" s="7">
        <v>0</v>
      </c>
      <c r="BY40" s="7">
        <v>0</v>
      </c>
      <c r="BZ40" s="7">
        <v>0</v>
      </c>
      <c r="CA40" s="7">
        <v>0</v>
      </c>
      <c r="CB40" s="7">
        <v>0</v>
      </c>
      <c r="CC40" s="7">
        <v>0</v>
      </c>
      <c r="CD40" s="7">
        <v>0</v>
      </c>
      <c r="CE40" s="7">
        <v>0</v>
      </c>
      <c r="CF40" s="7">
        <v>0</v>
      </c>
      <c r="CG40" s="7">
        <v>0</v>
      </c>
      <c r="CH40" s="7">
        <v>0</v>
      </c>
      <c r="CI40" s="7">
        <v>0</v>
      </c>
      <c r="CJ40" s="7">
        <v>0</v>
      </c>
      <c r="CK40" s="7">
        <v>0</v>
      </c>
      <c r="CL40" s="7">
        <v>0</v>
      </c>
      <c r="CM40" s="7">
        <v>0</v>
      </c>
      <c r="CN40" s="7">
        <v>0</v>
      </c>
      <c r="CO40" s="7">
        <v>0</v>
      </c>
      <c r="CP40" s="7">
        <v>0</v>
      </c>
      <c r="CQ40" s="7">
        <v>0</v>
      </c>
      <c r="CR40" s="7">
        <v>0</v>
      </c>
      <c r="CS40" s="7">
        <v>0</v>
      </c>
      <c r="CT40" s="7">
        <v>0</v>
      </c>
      <c r="CU40" s="7">
        <v>0</v>
      </c>
      <c r="CV40" s="7">
        <v>0</v>
      </c>
      <c r="CW40" s="7">
        <v>0</v>
      </c>
      <c r="CX40" s="7">
        <v>0</v>
      </c>
      <c r="CY40" s="7">
        <v>0</v>
      </c>
      <c r="CZ40" s="7">
        <v>0</v>
      </c>
      <c r="DA40" s="7">
        <v>0</v>
      </c>
      <c r="DB40" s="7">
        <v>0</v>
      </c>
      <c r="DC40" s="7">
        <v>0</v>
      </c>
      <c r="DD40" s="7">
        <v>0</v>
      </c>
      <c r="DE40" s="7">
        <v>75.489999999999995</v>
      </c>
      <c r="DF40" s="5">
        <v>42767</v>
      </c>
      <c r="DG40" t="e">
        <f>VLOOKUP(D40,#REF!,2,FALSE)</f>
        <v>#REF!</v>
      </c>
    </row>
    <row r="41" spans="1:111" x14ac:dyDescent="0.25">
      <c r="A41" s="4" t="s">
        <v>192</v>
      </c>
      <c r="B41" s="4" t="s">
        <v>78</v>
      </c>
      <c r="C41" s="4" t="s">
        <v>193</v>
      </c>
      <c r="D41" s="4" t="s">
        <v>53</v>
      </c>
      <c r="E41" s="5">
        <v>43115</v>
      </c>
      <c r="F41" s="4" t="s">
        <v>199</v>
      </c>
      <c r="G41" s="4" t="s">
        <v>195</v>
      </c>
      <c r="H41" s="6">
        <v>17</v>
      </c>
      <c r="I41" s="7">
        <v>120</v>
      </c>
      <c r="J41" s="6">
        <v>0</v>
      </c>
      <c r="K41" s="6">
        <v>0</v>
      </c>
      <c r="L41" s="7">
        <v>88.36</v>
      </c>
      <c r="M41" s="5">
        <v>43070</v>
      </c>
      <c r="N41" s="6">
        <v>0.5</v>
      </c>
      <c r="O41" s="7">
        <v>261.8</v>
      </c>
      <c r="P41" s="7">
        <v>0</v>
      </c>
      <c r="Q41" s="7">
        <v>19.38</v>
      </c>
      <c r="R41" s="7">
        <v>29.07</v>
      </c>
      <c r="S41" s="7">
        <v>10.199999999999999</v>
      </c>
      <c r="T41" s="7">
        <v>48.45</v>
      </c>
      <c r="U41" s="7">
        <v>20.399999999999999</v>
      </c>
      <c r="V41" s="7">
        <v>0</v>
      </c>
      <c r="W41" s="7">
        <v>14.28</v>
      </c>
      <c r="X41" s="7">
        <v>21.42</v>
      </c>
      <c r="Y41" s="7">
        <v>35.700000000000003</v>
      </c>
      <c r="Z41" s="7">
        <v>0</v>
      </c>
      <c r="AA41" s="7">
        <v>5.0999999999999996</v>
      </c>
      <c r="AB41" s="7">
        <v>7.65</v>
      </c>
      <c r="AC41" s="7">
        <v>12.75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5">
        <v>43148</v>
      </c>
      <c r="BK41" s="4" t="s">
        <v>196</v>
      </c>
      <c r="BL41" s="7">
        <v>0</v>
      </c>
      <c r="BM41" s="7">
        <v>0</v>
      </c>
      <c r="BN41" s="7">
        <v>0</v>
      </c>
      <c r="BO41" s="7">
        <v>0</v>
      </c>
      <c r="BP41" s="7">
        <v>10.199999999999999</v>
      </c>
      <c r="BQ41" s="7">
        <v>0</v>
      </c>
      <c r="BR41" s="7">
        <v>20.399999999999999</v>
      </c>
      <c r="BS41" s="7">
        <v>0</v>
      </c>
      <c r="BT41" s="7">
        <v>0</v>
      </c>
      <c r="BU41" s="7">
        <v>0</v>
      </c>
      <c r="BV41" s="7">
        <v>0</v>
      </c>
      <c r="BW41" s="7">
        <v>0</v>
      </c>
      <c r="BX41" s="7">
        <v>0</v>
      </c>
      <c r="BY41" s="7">
        <v>0</v>
      </c>
      <c r="BZ41" s="7">
        <v>0</v>
      </c>
      <c r="CA41" s="7">
        <v>0</v>
      </c>
      <c r="CB41" s="7">
        <v>0</v>
      </c>
      <c r="CC41" s="7">
        <v>0</v>
      </c>
      <c r="CD41" s="7">
        <v>0</v>
      </c>
      <c r="CE41" s="7">
        <v>0</v>
      </c>
      <c r="CF41" s="7">
        <v>0</v>
      </c>
      <c r="CG41" s="7">
        <v>0</v>
      </c>
      <c r="CH41" s="7">
        <v>0</v>
      </c>
      <c r="CI41" s="7">
        <v>0</v>
      </c>
      <c r="CJ41" s="7">
        <v>0</v>
      </c>
      <c r="CK41" s="7">
        <v>0</v>
      </c>
      <c r="CL41" s="7">
        <v>0</v>
      </c>
      <c r="CM41" s="7">
        <v>0</v>
      </c>
      <c r="CN41" s="7">
        <v>0</v>
      </c>
      <c r="CO41" s="7">
        <v>0</v>
      </c>
      <c r="CP41" s="7">
        <v>0</v>
      </c>
      <c r="CQ41" s="7">
        <v>0</v>
      </c>
      <c r="CR41" s="7">
        <v>0</v>
      </c>
      <c r="CS41" s="7">
        <v>0</v>
      </c>
      <c r="CT41" s="7">
        <v>0</v>
      </c>
      <c r="CU41" s="7">
        <v>0</v>
      </c>
      <c r="CV41" s="7">
        <v>0</v>
      </c>
      <c r="CW41" s="7">
        <v>0</v>
      </c>
      <c r="CX41" s="7">
        <v>0</v>
      </c>
      <c r="CY41" s="7">
        <v>0</v>
      </c>
      <c r="CZ41" s="7">
        <v>0</v>
      </c>
      <c r="DA41" s="7">
        <v>0</v>
      </c>
      <c r="DB41" s="7">
        <v>0</v>
      </c>
      <c r="DC41" s="7">
        <v>0</v>
      </c>
      <c r="DD41" s="7">
        <v>0</v>
      </c>
      <c r="DE41" s="7">
        <v>75.489999999999995</v>
      </c>
      <c r="DF41" s="5">
        <v>42767</v>
      </c>
      <c r="DG41" t="e">
        <f>VLOOKUP(D41,#REF!,2,FALSE)</f>
        <v>#REF!</v>
      </c>
    </row>
    <row r="42" spans="1:111" x14ac:dyDescent="0.25">
      <c r="A42" s="4" t="s">
        <v>192</v>
      </c>
      <c r="B42" s="4" t="s">
        <v>78</v>
      </c>
      <c r="C42" s="4" t="s">
        <v>193</v>
      </c>
      <c r="D42" s="4" t="s">
        <v>7</v>
      </c>
      <c r="E42" s="5">
        <v>43101</v>
      </c>
      <c r="F42" s="4" t="s">
        <v>194</v>
      </c>
      <c r="G42" s="4" t="s">
        <v>195</v>
      </c>
      <c r="H42" s="6">
        <v>31</v>
      </c>
      <c r="I42" s="7">
        <v>120</v>
      </c>
      <c r="J42" s="6">
        <v>0</v>
      </c>
      <c r="K42" s="6">
        <v>0</v>
      </c>
      <c r="L42" s="7">
        <v>88.36</v>
      </c>
      <c r="M42" s="5">
        <v>43070</v>
      </c>
      <c r="N42" s="6">
        <v>0.5</v>
      </c>
      <c r="O42" s="7">
        <v>477.4</v>
      </c>
      <c r="P42" s="7">
        <v>0</v>
      </c>
      <c r="Q42" s="7">
        <v>35.340000000000003</v>
      </c>
      <c r="R42" s="7">
        <v>53.01</v>
      </c>
      <c r="S42" s="7">
        <v>18.600000000000001</v>
      </c>
      <c r="T42" s="7">
        <v>88.35</v>
      </c>
      <c r="U42" s="7">
        <v>37.200000000000003</v>
      </c>
      <c r="V42" s="7">
        <v>0</v>
      </c>
      <c r="W42" s="7">
        <v>26.04</v>
      </c>
      <c r="X42" s="7">
        <v>39.06</v>
      </c>
      <c r="Y42" s="7">
        <v>65.099999999999994</v>
      </c>
      <c r="Z42" s="7">
        <v>0</v>
      </c>
      <c r="AA42" s="7">
        <v>9.3000000000000007</v>
      </c>
      <c r="AB42" s="7">
        <v>13.95</v>
      </c>
      <c r="AC42" s="7">
        <v>23.25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5">
        <v>43148</v>
      </c>
      <c r="BK42" s="4" t="s">
        <v>196</v>
      </c>
      <c r="BL42" s="7">
        <v>0</v>
      </c>
      <c r="BM42" s="7">
        <v>0</v>
      </c>
      <c r="BN42" s="7">
        <v>0</v>
      </c>
      <c r="BO42" s="7">
        <v>0</v>
      </c>
      <c r="BP42" s="7">
        <v>18.600000000000001</v>
      </c>
      <c r="BQ42" s="7">
        <v>0</v>
      </c>
      <c r="BR42" s="7">
        <v>37.200000000000003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0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0</v>
      </c>
      <c r="CL42" s="7">
        <v>0</v>
      </c>
      <c r="CM42" s="7">
        <v>0</v>
      </c>
      <c r="CN42" s="7">
        <v>0</v>
      </c>
      <c r="CO42" s="7">
        <v>0</v>
      </c>
      <c r="CP42" s="7">
        <v>0</v>
      </c>
      <c r="CQ42" s="7">
        <v>0</v>
      </c>
      <c r="CR42" s="7">
        <v>0</v>
      </c>
      <c r="CS42" s="7">
        <v>0</v>
      </c>
      <c r="CT42" s="7">
        <v>0</v>
      </c>
      <c r="CU42" s="7">
        <v>0</v>
      </c>
      <c r="CV42" s="7">
        <v>0</v>
      </c>
      <c r="CW42" s="7">
        <v>0</v>
      </c>
      <c r="CX42" s="7">
        <v>0</v>
      </c>
      <c r="CY42" s="7">
        <v>0</v>
      </c>
      <c r="CZ42" s="7">
        <v>0</v>
      </c>
      <c r="DA42" s="7">
        <v>0</v>
      </c>
      <c r="DB42" s="7">
        <v>0</v>
      </c>
      <c r="DC42" s="7">
        <v>0</v>
      </c>
      <c r="DD42" s="7">
        <v>0</v>
      </c>
      <c r="DE42" s="7">
        <v>75.489999999999995</v>
      </c>
      <c r="DF42" s="5">
        <v>42767</v>
      </c>
      <c r="DG42" t="e">
        <f>VLOOKUP(D42,#REF!,2,FALSE)</f>
        <v>#REF!</v>
      </c>
    </row>
    <row r="43" spans="1:111" x14ac:dyDescent="0.25">
      <c r="A43" s="4" t="s">
        <v>192</v>
      </c>
      <c r="B43" s="4" t="s">
        <v>78</v>
      </c>
      <c r="C43" s="4" t="s">
        <v>193</v>
      </c>
      <c r="D43" s="4" t="s">
        <v>4</v>
      </c>
      <c r="E43" s="5">
        <v>43101</v>
      </c>
      <c r="F43" s="4" t="s">
        <v>194</v>
      </c>
      <c r="G43" s="4" t="s">
        <v>195</v>
      </c>
      <c r="H43" s="6">
        <v>31</v>
      </c>
      <c r="I43" s="7">
        <v>120</v>
      </c>
      <c r="J43" s="6">
        <v>0</v>
      </c>
      <c r="K43" s="6">
        <v>0</v>
      </c>
      <c r="L43" s="7">
        <v>88.36</v>
      </c>
      <c r="M43" s="5">
        <v>43070</v>
      </c>
      <c r="N43" s="6">
        <v>0.5</v>
      </c>
      <c r="O43" s="7">
        <v>477.4</v>
      </c>
      <c r="P43" s="7">
        <v>0</v>
      </c>
      <c r="Q43" s="7">
        <v>35.340000000000003</v>
      </c>
      <c r="R43" s="7">
        <v>53.01</v>
      </c>
      <c r="S43" s="7">
        <v>18.600000000000001</v>
      </c>
      <c r="T43" s="7">
        <v>88.35</v>
      </c>
      <c r="U43" s="7">
        <v>37.200000000000003</v>
      </c>
      <c r="V43" s="7">
        <v>0</v>
      </c>
      <c r="W43" s="7">
        <v>26.04</v>
      </c>
      <c r="X43" s="7">
        <v>39.06</v>
      </c>
      <c r="Y43" s="7">
        <v>65.099999999999994</v>
      </c>
      <c r="Z43" s="7">
        <v>0</v>
      </c>
      <c r="AA43" s="7">
        <v>9.3000000000000007</v>
      </c>
      <c r="AB43" s="7">
        <v>13.95</v>
      </c>
      <c r="AC43" s="7">
        <v>23.25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5">
        <v>43148</v>
      </c>
      <c r="BK43" s="4" t="s">
        <v>196</v>
      </c>
      <c r="BL43" s="7">
        <v>0</v>
      </c>
      <c r="BM43" s="7">
        <v>0</v>
      </c>
      <c r="BN43" s="7">
        <v>0</v>
      </c>
      <c r="BO43" s="7">
        <v>0</v>
      </c>
      <c r="BP43" s="7">
        <v>18.600000000000001</v>
      </c>
      <c r="BQ43" s="7">
        <v>0</v>
      </c>
      <c r="BR43" s="7">
        <v>37.200000000000003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0</v>
      </c>
      <c r="CG43" s="7">
        <v>0</v>
      </c>
      <c r="CH43" s="7">
        <v>0</v>
      </c>
      <c r="CI43" s="7">
        <v>0</v>
      </c>
      <c r="CJ43" s="7">
        <v>0</v>
      </c>
      <c r="CK43" s="7">
        <v>0</v>
      </c>
      <c r="CL43" s="7">
        <v>0</v>
      </c>
      <c r="CM43" s="7">
        <v>0</v>
      </c>
      <c r="CN43" s="7">
        <v>0</v>
      </c>
      <c r="CO43" s="7">
        <v>0</v>
      </c>
      <c r="CP43" s="7">
        <v>0</v>
      </c>
      <c r="CQ43" s="7">
        <v>0</v>
      </c>
      <c r="CR43" s="7">
        <v>0</v>
      </c>
      <c r="CS43" s="7">
        <v>0</v>
      </c>
      <c r="CT43" s="7">
        <v>0</v>
      </c>
      <c r="CU43" s="7">
        <v>0</v>
      </c>
      <c r="CV43" s="7">
        <v>0</v>
      </c>
      <c r="CW43" s="7">
        <v>0</v>
      </c>
      <c r="CX43" s="7">
        <v>0</v>
      </c>
      <c r="CY43" s="7">
        <v>0</v>
      </c>
      <c r="CZ43" s="7">
        <v>0</v>
      </c>
      <c r="DA43" s="7">
        <v>0</v>
      </c>
      <c r="DB43" s="7">
        <v>0</v>
      </c>
      <c r="DC43" s="7">
        <v>0</v>
      </c>
      <c r="DD43" s="7">
        <v>0</v>
      </c>
      <c r="DE43" s="7">
        <v>75.489999999999995</v>
      </c>
      <c r="DF43" s="5">
        <v>42767</v>
      </c>
      <c r="DG43" t="e">
        <f>VLOOKUP(D43,#REF!,2,FALSE)</f>
        <v>#REF!</v>
      </c>
    </row>
    <row r="44" spans="1:111" x14ac:dyDescent="0.25">
      <c r="A44" s="4" t="s">
        <v>192</v>
      </c>
      <c r="B44" s="4" t="s">
        <v>78</v>
      </c>
      <c r="C44" s="4" t="s">
        <v>193</v>
      </c>
      <c r="D44" s="4" t="s">
        <v>21</v>
      </c>
      <c r="E44" s="5">
        <v>43101</v>
      </c>
      <c r="F44" s="4" t="s">
        <v>194</v>
      </c>
      <c r="G44" s="4" t="s">
        <v>195</v>
      </c>
      <c r="H44" s="6">
        <v>31</v>
      </c>
      <c r="I44" s="7">
        <v>120</v>
      </c>
      <c r="J44" s="6">
        <v>0</v>
      </c>
      <c r="K44" s="6">
        <v>0</v>
      </c>
      <c r="L44" s="7">
        <v>88.36</v>
      </c>
      <c r="M44" s="5">
        <v>43070</v>
      </c>
      <c r="N44" s="6">
        <v>0.5</v>
      </c>
      <c r="O44" s="7">
        <v>477.4</v>
      </c>
      <c r="P44" s="7">
        <v>0</v>
      </c>
      <c r="Q44" s="7">
        <v>35.340000000000003</v>
      </c>
      <c r="R44" s="7">
        <v>53.01</v>
      </c>
      <c r="S44" s="7">
        <v>18.600000000000001</v>
      </c>
      <c r="T44" s="7">
        <v>88.35</v>
      </c>
      <c r="U44" s="7">
        <v>37.200000000000003</v>
      </c>
      <c r="V44" s="7">
        <v>0</v>
      </c>
      <c r="W44" s="7">
        <v>26.04</v>
      </c>
      <c r="X44" s="7">
        <v>39.06</v>
      </c>
      <c r="Y44" s="7">
        <v>65.099999999999994</v>
      </c>
      <c r="Z44" s="7">
        <v>0</v>
      </c>
      <c r="AA44" s="7">
        <v>9.3000000000000007</v>
      </c>
      <c r="AB44" s="7">
        <v>13.95</v>
      </c>
      <c r="AC44" s="7">
        <v>23.25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5">
        <v>43148</v>
      </c>
      <c r="BK44" s="4" t="s">
        <v>196</v>
      </c>
      <c r="BL44" s="7">
        <v>0</v>
      </c>
      <c r="BM44" s="7">
        <v>0</v>
      </c>
      <c r="BN44" s="7">
        <v>0</v>
      </c>
      <c r="BO44" s="7">
        <v>0</v>
      </c>
      <c r="BP44" s="7">
        <v>18.600000000000001</v>
      </c>
      <c r="BQ44" s="7">
        <v>0</v>
      </c>
      <c r="BR44" s="7">
        <v>37.200000000000003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75.489999999999995</v>
      </c>
      <c r="DF44" s="5">
        <v>42767</v>
      </c>
      <c r="DG44" t="e">
        <f>VLOOKUP(D44,#REF!,2,FALSE)</f>
        <v>#REF!</v>
      </c>
    </row>
    <row r="45" spans="1:111" x14ac:dyDescent="0.25">
      <c r="A45" s="4" t="s">
        <v>192</v>
      </c>
      <c r="B45" s="4" t="s">
        <v>78</v>
      </c>
      <c r="C45" s="4" t="s">
        <v>193</v>
      </c>
      <c r="D45" s="4" t="s">
        <v>1</v>
      </c>
      <c r="E45" s="5">
        <v>43101</v>
      </c>
      <c r="F45" s="4" t="s">
        <v>194</v>
      </c>
      <c r="G45" s="4" t="s">
        <v>195</v>
      </c>
      <c r="H45" s="6">
        <v>31</v>
      </c>
      <c r="I45" s="7">
        <v>92.35</v>
      </c>
      <c r="J45" s="6">
        <v>2</v>
      </c>
      <c r="K45" s="6">
        <v>0</v>
      </c>
      <c r="L45" s="7">
        <v>88.36</v>
      </c>
      <c r="M45" s="5">
        <v>43070</v>
      </c>
      <c r="N45" s="6">
        <v>0.5</v>
      </c>
      <c r="O45" s="7">
        <v>446.6</v>
      </c>
      <c r="P45" s="7">
        <v>0</v>
      </c>
      <c r="Q45" s="7">
        <v>25.45</v>
      </c>
      <c r="R45" s="7">
        <v>38.159999999999997</v>
      </c>
      <c r="S45" s="7">
        <v>13.39</v>
      </c>
      <c r="T45" s="7">
        <v>63.61</v>
      </c>
      <c r="U45" s="7">
        <v>26.78</v>
      </c>
      <c r="V45" s="7">
        <v>0</v>
      </c>
      <c r="W45" s="7">
        <v>18.75</v>
      </c>
      <c r="X45" s="7">
        <v>28.12</v>
      </c>
      <c r="Y45" s="7">
        <v>46.87</v>
      </c>
      <c r="Z45" s="7">
        <v>0</v>
      </c>
      <c r="AA45" s="7">
        <v>6.7</v>
      </c>
      <c r="AB45" s="7">
        <v>10.039999999999999</v>
      </c>
      <c r="AC45" s="7">
        <v>16.739999999999998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5">
        <v>43148</v>
      </c>
      <c r="BK45" s="4" t="s">
        <v>79</v>
      </c>
      <c r="BL45" s="7">
        <v>0</v>
      </c>
      <c r="BM45" s="7">
        <v>0</v>
      </c>
      <c r="BN45" s="7">
        <v>0</v>
      </c>
      <c r="BO45" s="7">
        <v>0</v>
      </c>
      <c r="BP45" s="7">
        <v>13.39</v>
      </c>
      <c r="BQ45" s="7">
        <v>0</v>
      </c>
      <c r="BR45" s="7">
        <v>26.78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75.489999999999995</v>
      </c>
      <c r="DF45" s="5">
        <v>42767</v>
      </c>
      <c r="DG45" t="e">
        <f>VLOOKUP(D45,#REF!,2,FALSE)</f>
        <v>#REF!</v>
      </c>
    </row>
    <row r="46" spans="1:111" x14ac:dyDescent="0.25">
      <c r="A46" s="4" t="s">
        <v>192</v>
      </c>
      <c r="B46" s="4" t="s">
        <v>78</v>
      </c>
      <c r="C46" s="4" t="s">
        <v>193</v>
      </c>
      <c r="D46" s="4" t="s">
        <v>15</v>
      </c>
      <c r="E46" s="5">
        <v>43101</v>
      </c>
      <c r="F46" s="4" t="s">
        <v>194</v>
      </c>
      <c r="G46" s="4" t="s">
        <v>195</v>
      </c>
      <c r="H46" s="6">
        <v>31</v>
      </c>
      <c r="I46" s="7">
        <v>92.35</v>
      </c>
      <c r="J46" s="6">
        <v>0</v>
      </c>
      <c r="K46" s="6">
        <v>0</v>
      </c>
      <c r="L46" s="7">
        <v>88.36</v>
      </c>
      <c r="M46" s="5">
        <v>43070</v>
      </c>
      <c r="N46" s="6">
        <v>0.5</v>
      </c>
      <c r="O46" s="7">
        <v>477.4</v>
      </c>
      <c r="P46" s="7">
        <v>0</v>
      </c>
      <c r="Q46" s="7">
        <v>27.2</v>
      </c>
      <c r="R46" s="7">
        <v>40.799999999999997</v>
      </c>
      <c r="S46" s="7">
        <v>14.31</v>
      </c>
      <c r="T46" s="7">
        <v>67.989999999999995</v>
      </c>
      <c r="U46" s="7">
        <v>28.63</v>
      </c>
      <c r="V46" s="7">
        <v>0</v>
      </c>
      <c r="W46" s="7">
        <v>20.04</v>
      </c>
      <c r="X46" s="7">
        <v>30.06</v>
      </c>
      <c r="Y46" s="7">
        <v>50.1</v>
      </c>
      <c r="Z46" s="7">
        <v>0</v>
      </c>
      <c r="AA46" s="7">
        <v>7.16</v>
      </c>
      <c r="AB46" s="7">
        <v>10.74</v>
      </c>
      <c r="AC46" s="7">
        <v>17.89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7">
        <v>0</v>
      </c>
      <c r="AV46" s="7">
        <v>0</v>
      </c>
      <c r="AW46" s="7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7">
        <v>0</v>
      </c>
      <c r="BI46" s="7">
        <v>0</v>
      </c>
      <c r="BJ46" s="5">
        <v>43148</v>
      </c>
      <c r="BK46" s="4" t="s">
        <v>196</v>
      </c>
      <c r="BL46" s="7">
        <v>0</v>
      </c>
      <c r="BM46" s="7">
        <v>0</v>
      </c>
      <c r="BN46" s="7">
        <v>0</v>
      </c>
      <c r="BO46" s="7">
        <v>0</v>
      </c>
      <c r="BP46" s="7">
        <v>14.31</v>
      </c>
      <c r="BQ46" s="7">
        <v>0</v>
      </c>
      <c r="BR46" s="7">
        <v>28.63</v>
      </c>
      <c r="BS46" s="7">
        <v>0</v>
      </c>
      <c r="BT46" s="7">
        <v>0</v>
      </c>
      <c r="BU46" s="7">
        <v>0</v>
      </c>
      <c r="BV46" s="7">
        <v>0</v>
      </c>
      <c r="BW46" s="7">
        <v>0</v>
      </c>
      <c r="BX46" s="7">
        <v>0</v>
      </c>
      <c r="BY46" s="7">
        <v>0</v>
      </c>
      <c r="BZ46" s="7">
        <v>0</v>
      </c>
      <c r="CA46" s="7">
        <v>0</v>
      </c>
      <c r="CB46" s="7">
        <v>0</v>
      </c>
      <c r="CC46" s="7">
        <v>0</v>
      </c>
      <c r="CD46" s="7">
        <v>0</v>
      </c>
      <c r="CE46" s="7">
        <v>0</v>
      </c>
      <c r="CF46" s="7">
        <v>0</v>
      </c>
      <c r="CG46" s="7">
        <v>0</v>
      </c>
      <c r="CH46" s="7">
        <v>0</v>
      </c>
      <c r="CI46" s="7">
        <v>0</v>
      </c>
      <c r="CJ46" s="7">
        <v>0</v>
      </c>
      <c r="CK46" s="7">
        <v>0</v>
      </c>
      <c r="CL46" s="7">
        <v>0</v>
      </c>
      <c r="CM46" s="7">
        <v>0</v>
      </c>
      <c r="CN46" s="7">
        <v>0</v>
      </c>
      <c r="CO46" s="7">
        <v>0</v>
      </c>
      <c r="CP46" s="7">
        <v>0</v>
      </c>
      <c r="CQ46" s="7">
        <v>0</v>
      </c>
      <c r="CR46" s="7">
        <v>0</v>
      </c>
      <c r="CS46" s="7">
        <v>0</v>
      </c>
      <c r="CT46" s="7">
        <v>0</v>
      </c>
      <c r="CU46" s="7">
        <v>0</v>
      </c>
      <c r="CV46" s="7">
        <v>0</v>
      </c>
      <c r="CW46" s="7">
        <v>0</v>
      </c>
      <c r="CX46" s="7">
        <v>0</v>
      </c>
      <c r="CY46" s="7">
        <v>0</v>
      </c>
      <c r="CZ46" s="7">
        <v>0</v>
      </c>
      <c r="DA46" s="7">
        <v>0</v>
      </c>
      <c r="DB46" s="7">
        <v>0</v>
      </c>
      <c r="DC46" s="7">
        <v>0</v>
      </c>
      <c r="DD46" s="7">
        <v>0</v>
      </c>
      <c r="DE46" s="7">
        <v>75.489999999999995</v>
      </c>
      <c r="DF46" s="5">
        <v>42767</v>
      </c>
      <c r="DG46" t="e">
        <f>VLOOKUP(D46,#REF!,2,FALSE)</f>
        <v>#REF!</v>
      </c>
    </row>
    <row r="47" spans="1:111" x14ac:dyDescent="0.25">
      <c r="A47" s="4" t="s">
        <v>192</v>
      </c>
      <c r="B47" s="4" t="s">
        <v>78</v>
      </c>
      <c r="C47" s="4" t="s">
        <v>193</v>
      </c>
      <c r="D47" s="4" t="s">
        <v>14</v>
      </c>
      <c r="E47" s="5">
        <v>43101</v>
      </c>
      <c r="F47" s="4" t="s">
        <v>194</v>
      </c>
      <c r="G47" s="4" t="s">
        <v>195</v>
      </c>
      <c r="H47" s="6">
        <v>31</v>
      </c>
      <c r="I47" s="7">
        <v>120</v>
      </c>
      <c r="J47" s="6">
        <v>0</v>
      </c>
      <c r="K47" s="6">
        <v>0</v>
      </c>
      <c r="L47" s="7">
        <v>88.36</v>
      </c>
      <c r="M47" s="5">
        <v>43070</v>
      </c>
      <c r="N47" s="6">
        <v>0.5</v>
      </c>
      <c r="O47" s="7">
        <v>477.4</v>
      </c>
      <c r="P47" s="7">
        <v>0</v>
      </c>
      <c r="Q47" s="7">
        <v>35.340000000000003</v>
      </c>
      <c r="R47" s="7">
        <v>53.01</v>
      </c>
      <c r="S47" s="7">
        <v>18.600000000000001</v>
      </c>
      <c r="T47" s="7">
        <v>88.35</v>
      </c>
      <c r="U47" s="7">
        <v>37.200000000000003</v>
      </c>
      <c r="V47" s="7">
        <v>0</v>
      </c>
      <c r="W47" s="7">
        <v>26.04</v>
      </c>
      <c r="X47" s="7">
        <v>39.06</v>
      </c>
      <c r="Y47" s="7">
        <v>65.099999999999994</v>
      </c>
      <c r="Z47" s="7">
        <v>0</v>
      </c>
      <c r="AA47" s="7">
        <v>9.3000000000000007</v>
      </c>
      <c r="AB47" s="7">
        <v>13.95</v>
      </c>
      <c r="AC47" s="7">
        <v>23.25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5">
        <v>43148</v>
      </c>
      <c r="BK47" s="4" t="s">
        <v>79</v>
      </c>
      <c r="BL47" s="7">
        <v>0</v>
      </c>
      <c r="BM47" s="7">
        <v>0</v>
      </c>
      <c r="BN47" s="7">
        <v>0</v>
      </c>
      <c r="BO47" s="7">
        <v>0</v>
      </c>
      <c r="BP47" s="7">
        <v>18.600000000000001</v>
      </c>
      <c r="BQ47" s="7">
        <v>0</v>
      </c>
      <c r="BR47" s="7">
        <v>37.200000000000003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</v>
      </c>
      <c r="BY47" s="7">
        <v>0</v>
      </c>
      <c r="BZ47" s="7">
        <v>0</v>
      </c>
      <c r="CA47" s="7">
        <v>0</v>
      </c>
      <c r="CB47" s="7">
        <v>0</v>
      </c>
      <c r="CC47" s="7">
        <v>0</v>
      </c>
      <c r="CD47" s="7">
        <v>0</v>
      </c>
      <c r="CE47" s="7">
        <v>0</v>
      </c>
      <c r="CF47" s="7">
        <v>0</v>
      </c>
      <c r="CG47" s="7">
        <v>0</v>
      </c>
      <c r="CH47" s="7">
        <v>0</v>
      </c>
      <c r="CI47" s="7">
        <v>0</v>
      </c>
      <c r="CJ47" s="7">
        <v>0</v>
      </c>
      <c r="CK47" s="7">
        <v>0</v>
      </c>
      <c r="CL47" s="7">
        <v>0</v>
      </c>
      <c r="CM47" s="7">
        <v>0</v>
      </c>
      <c r="CN47" s="7">
        <v>0</v>
      </c>
      <c r="CO47" s="7">
        <v>0</v>
      </c>
      <c r="CP47" s="7">
        <v>0</v>
      </c>
      <c r="CQ47" s="7">
        <v>0</v>
      </c>
      <c r="CR47" s="7">
        <v>0</v>
      </c>
      <c r="CS47" s="7">
        <v>0</v>
      </c>
      <c r="CT47" s="7">
        <v>0</v>
      </c>
      <c r="CU47" s="7">
        <v>0</v>
      </c>
      <c r="CV47" s="7">
        <v>0</v>
      </c>
      <c r="CW47" s="7">
        <v>0</v>
      </c>
      <c r="CX47" s="7">
        <v>0</v>
      </c>
      <c r="CY47" s="7">
        <v>0</v>
      </c>
      <c r="CZ47" s="7">
        <v>0</v>
      </c>
      <c r="DA47" s="7">
        <v>0</v>
      </c>
      <c r="DB47" s="7">
        <v>0</v>
      </c>
      <c r="DC47" s="7">
        <v>0</v>
      </c>
      <c r="DD47" s="7">
        <v>0</v>
      </c>
      <c r="DE47" s="7">
        <v>75.489999999999995</v>
      </c>
      <c r="DF47" s="5">
        <v>42767</v>
      </c>
      <c r="DG47" t="e">
        <f>VLOOKUP(D47,#REF!,2,FALSE)</f>
        <v>#REF!</v>
      </c>
    </row>
    <row r="48" spans="1:111" x14ac:dyDescent="0.25">
      <c r="A48" s="4" t="s">
        <v>192</v>
      </c>
      <c r="B48" s="4" t="s">
        <v>78</v>
      </c>
      <c r="C48" s="4" t="s">
        <v>193</v>
      </c>
      <c r="D48" s="4" t="s">
        <v>10</v>
      </c>
      <c r="E48" s="5">
        <v>43101</v>
      </c>
      <c r="F48" s="4" t="s">
        <v>194</v>
      </c>
      <c r="G48" s="4" t="s">
        <v>195</v>
      </c>
      <c r="H48" s="6">
        <v>31</v>
      </c>
      <c r="I48" s="7">
        <v>120</v>
      </c>
      <c r="J48" s="6">
        <v>0</v>
      </c>
      <c r="K48" s="6">
        <v>0</v>
      </c>
      <c r="L48" s="7">
        <v>88.36</v>
      </c>
      <c r="M48" s="5">
        <v>43070</v>
      </c>
      <c r="N48" s="6">
        <v>0.5</v>
      </c>
      <c r="O48" s="7">
        <v>477.4</v>
      </c>
      <c r="P48" s="7">
        <v>0</v>
      </c>
      <c r="Q48" s="7">
        <v>35.340000000000003</v>
      </c>
      <c r="R48" s="7">
        <v>53.01</v>
      </c>
      <c r="S48" s="7">
        <v>18.600000000000001</v>
      </c>
      <c r="T48" s="7">
        <v>88.35</v>
      </c>
      <c r="U48" s="7">
        <v>37.200000000000003</v>
      </c>
      <c r="V48" s="7">
        <v>0</v>
      </c>
      <c r="W48" s="7">
        <v>26.04</v>
      </c>
      <c r="X48" s="7">
        <v>39.06</v>
      </c>
      <c r="Y48" s="7">
        <v>65.099999999999994</v>
      </c>
      <c r="Z48" s="7">
        <v>0</v>
      </c>
      <c r="AA48" s="7">
        <v>9.3000000000000007</v>
      </c>
      <c r="AB48" s="7">
        <v>13.95</v>
      </c>
      <c r="AC48" s="7">
        <v>23.25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7">
        <v>0</v>
      </c>
      <c r="BI48" s="7">
        <v>0</v>
      </c>
      <c r="BJ48" s="5">
        <v>43148</v>
      </c>
      <c r="BK48" s="4" t="s">
        <v>79</v>
      </c>
      <c r="BL48" s="7">
        <v>0</v>
      </c>
      <c r="BM48" s="7">
        <v>0</v>
      </c>
      <c r="BN48" s="7">
        <v>0</v>
      </c>
      <c r="BO48" s="7">
        <v>0</v>
      </c>
      <c r="BP48" s="7">
        <v>18.600000000000001</v>
      </c>
      <c r="BQ48" s="7">
        <v>0</v>
      </c>
      <c r="BR48" s="7">
        <v>37.200000000000003</v>
      </c>
      <c r="BS48" s="7">
        <v>0</v>
      </c>
      <c r="BT48" s="7">
        <v>0</v>
      </c>
      <c r="BU48" s="7">
        <v>0</v>
      </c>
      <c r="BV48" s="7">
        <v>0</v>
      </c>
      <c r="BW48" s="7">
        <v>0</v>
      </c>
      <c r="BX48" s="7">
        <v>0</v>
      </c>
      <c r="BY48" s="7">
        <v>0</v>
      </c>
      <c r="BZ48" s="7">
        <v>0</v>
      </c>
      <c r="CA48" s="7">
        <v>0</v>
      </c>
      <c r="CB48" s="7">
        <v>0</v>
      </c>
      <c r="CC48" s="7">
        <v>0</v>
      </c>
      <c r="CD48" s="7">
        <v>0</v>
      </c>
      <c r="CE48" s="7">
        <v>0</v>
      </c>
      <c r="CF48" s="7">
        <v>0</v>
      </c>
      <c r="CG48" s="7">
        <v>0</v>
      </c>
      <c r="CH48" s="7">
        <v>0</v>
      </c>
      <c r="CI48" s="7">
        <v>0</v>
      </c>
      <c r="CJ48" s="7">
        <v>0</v>
      </c>
      <c r="CK48" s="7">
        <v>0</v>
      </c>
      <c r="CL48" s="7">
        <v>0</v>
      </c>
      <c r="CM48" s="7">
        <v>0</v>
      </c>
      <c r="CN48" s="7">
        <v>0</v>
      </c>
      <c r="CO48" s="7">
        <v>0</v>
      </c>
      <c r="CP48" s="7">
        <v>0</v>
      </c>
      <c r="CQ48" s="7">
        <v>0</v>
      </c>
      <c r="CR48" s="7">
        <v>0</v>
      </c>
      <c r="CS48" s="7">
        <v>0</v>
      </c>
      <c r="CT48" s="7">
        <v>0</v>
      </c>
      <c r="CU48" s="7">
        <v>0</v>
      </c>
      <c r="CV48" s="7">
        <v>0</v>
      </c>
      <c r="CW48" s="7">
        <v>0</v>
      </c>
      <c r="CX48" s="7">
        <v>0</v>
      </c>
      <c r="CY48" s="7">
        <v>0</v>
      </c>
      <c r="CZ48" s="7">
        <v>0</v>
      </c>
      <c r="DA48" s="7">
        <v>0</v>
      </c>
      <c r="DB48" s="7">
        <v>0</v>
      </c>
      <c r="DC48" s="7">
        <v>0</v>
      </c>
      <c r="DD48" s="7">
        <v>0</v>
      </c>
      <c r="DE48" s="7">
        <v>75.489999999999995</v>
      </c>
      <c r="DF48" s="5">
        <v>42767</v>
      </c>
      <c r="DG48" t="e">
        <f>VLOOKUP(D48,#REF!,2,FALSE)</f>
        <v>#REF!</v>
      </c>
    </row>
    <row r="49" spans="1:111" x14ac:dyDescent="0.25">
      <c r="A49" s="4" t="s">
        <v>192</v>
      </c>
      <c r="B49" s="4" t="s">
        <v>78</v>
      </c>
      <c r="C49" s="4" t="s">
        <v>193</v>
      </c>
      <c r="D49" s="4" t="s">
        <v>8</v>
      </c>
      <c r="E49" s="5">
        <v>43101</v>
      </c>
      <c r="F49" s="4" t="s">
        <v>194</v>
      </c>
      <c r="G49" s="4" t="s">
        <v>195</v>
      </c>
      <c r="H49" s="6">
        <v>31</v>
      </c>
      <c r="I49" s="7">
        <v>120</v>
      </c>
      <c r="J49" s="6">
        <v>0</v>
      </c>
      <c r="K49" s="6">
        <v>0</v>
      </c>
      <c r="L49" s="7">
        <v>88.36</v>
      </c>
      <c r="M49" s="5">
        <v>43070</v>
      </c>
      <c r="N49" s="6">
        <v>0.5</v>
      </c>
      <c r="O49" s="7">
        <v>477.4</v>
      </c>
      <c r="P49" s="7">
        <v>0</v>
      </c>
      <c r="Q49" s="7">
        <v>35.340000000000003</v>
      </c>
      <c r="R49" s="7">
        <v>53.01</v>
      </c>
      <c r="S49" s="7">
        <v>18.600000000000001</v>
      </c>
      <c r="T49" s="7">
        <v>88.35</v>
      </c>
      <c r="U49" s="7">
        <v>37.200000000000003</v>
      </c>
      <c r="V49" s="7">
        <v>0</v>
      </c>
      <c r="W49" s="7">
        <v>26.04</v>
      </c>
      <c r="X49" s="7">
        <v>39.06</v>
      </c>
      <c r="Y49" s="7">
        <v>65.099999999999994</v>
      </c>
      <c r="Z49" s="7">
        <v>0</v>
      </c>
      <c r="AA49" s="7">
        <v>9.3000000000000007</v>
      </c>
      <c r="AB49" s="7">
        <v>13.95</v>
      </c>
      <c r="AC49" s="7">
        <v>23.25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5">
        <v>43148</v>
      </c>
      <c r="BK49" s="4" t="s">
        <v>196</v>
      </c>
      <c r="BL49" s="7">
        <v>0</v>
      </c>
      <c r="BM49" s="7">
        <v>0</v>
      </c>
      <c r="BN49" s="7">
        <v>0</v>
      </c>
      <c r="BO49" s="7">
        <v>0</v>
      </c>
      <c r="BP49" s="7">
        <v>18.600000000000001</v>
      </c>
      <c r="BQ49" s="7">
        <v>0</v>
      </c>
      <c r="BR49" s="7">
        <v>37.200000000000003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75.489999999999995</v>
      </c>
      <c r="DF49" s="5">
        <v>42767</v>
      </c>
      <c r="DG49" t="e">
        <f>VLOOKUP(D49,#REF!,2,FALSE)</f>
        <v>#REF!</v>
      </c>
    </row>
    <row r="50" spans="1:111" x14ac:dyDescent="0.25">
      <c r="A50" s="4" t="s">
        <v>192</v>
      </c>
      <c r="B50" s="4" t="s">
        <v>78</v>
      </c>
      <c r="C50" s="4" t="s">
        <v>193</v>
      </c>
      <c r="D50" s="4" t="s">
        <v>40</v>
      </c>
      <c r="E50" s="5">
        <v>43101</v>
      </c>
      <c r="F50" s="4" t="s">
        <v>194</v>
      </c>
      <c r="G50" s="4" t="s">
        <v>195</v>
      </c>
      <c r="H50" s="6">
        <v>19</v>
      </c>
      <c r="I50" s="7">
        <v>120</v>
      </c>
      <c r="J50" s="6">
        <v>0</v>
      </c>
      <c r="K50" s="6">
        <v>0</v>
      </c>
      <c r="L50" s="7">
        <v>88.36</v>
      </c>
      <c r="M50" s="5">
        <v>43070</v>
      </c>
      <c r="N50" s="6">
        <v>0.5</v>
      </c>
      <c r="O50" s="7">
        <v>292.60000000000002</v>
      </c>
      <c r="P50" s="7">
        <v>0</v>
      </c>
      <c r="Q50" s="7">
        <v>21.66</v>
      </c>
      <c r="R50" s="7">
        <v>32.49</v>
      </c>
      <c r="S50" s="7">
        <v>11.4</v>
      </c>
      <c r="T50" s="7">
        <v>54.15</v>
      </c>
      <c r="U50" s="7">
        <v>22.8</v>
      </c>
      <c r="V50" s="7">
        <v>0</v>
      </c>
      <c r="W50" s="7">
        <v>15.96</v>
      </c>
      <c r="X50" s="7">
        <v>23.94</v>
      </c>
      <c r="Y50" s="7">
        <v>39.9</v>
      </c>
      <c r="Z50" s="7">
        <v>0</v>
      </c>
      <c r="AA50" s="7">
        <v>5.7</v>
      </c>
      <c r="AB50" s="7">
        <v>8.5500000000000007</v>
      </c>
      <c r="AC50" s="7">
        <v>14.25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5">
        <v>43148</v>
      </c>
      <c r="BK50" s="4" t="s">
        <v>196</v>
      </c>
      <c r="BL50" s="7">
        <v>0</v>
      </c>
      <c r="BM50" s="7">
        <v>0</v>
      </c>
      <c r="BN50" s="7">
        <v>0</v>
      </c>
      <c r="BO50" s="7">
        <v>0</v>
      </c>
      <c r="BP50" s="7">
        <v>11.4</v>
      </c>
      <c r="BQ50" s="7">
        <v>0</v>
      </c>
      <c r="BR50" s="7">
        <v>22.8</v>
      </c>
      <c r="BS50" s="7">
        <v>0</v>
      </c>
      <c r="BT50" s="7">
        <v>0</v>
      </c>
      <c r="BU50" s="7">
        <v>0</v>
      </c>
      <c r="BV50" s="7">
        <v>0</v>
      </c>
      <c r="BW50" s="7">
        <v>0</v>
      </c>
      <c r="BX50" s="7">
        <v>0</v>
      </c>
      <c r="BY50" s="7">
        <v>0</v>
      </c>
      <c r="BZ50" s="7">
        <v>0</v>
      </c>
      <c r="CA50" s="7">
        <v>0</v>
      </c>
      <c r="CB50" s="7">
        <v>0</v>
      </c>
      <c r="CC50" s="7">
        <v>0</v>
      </c>
      <c r="CD50" s="7">
        <v>0</v>
      </c>
      <c r="CE50" s="7">
        <v>0</v>
      </c>
      <c r="CF50" s="7">
        <v>0</v>
      </c>
      <c r="CG50" s="7">
        <v>0</v>
      </c>
      <c r="CH50" s="7">
        <v>0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0</v>
      </c>
      <c r="CP50" s="7">
        <v>0</v>
      </c>
      <c r="CQ50" s="7">
        <v>0</v>
      </c>
      <c r="CR50" s="7">
        <v>0</v>
      </c>
      <c r="CS50" s="7">
        <v>0</v>
      </c>
      <c r="CT50" s="7">
        <v>0</v>
      </c>
      <c r="CU50" s="7">
        <v>0</v>
      </c>
      <c r="CV50" s="7">
        <v>0</v>
      </c>
      <c r="CW50" s="7">
        <v>0</v>
      </c>
      <c r="CX50" s="7">
        <v>0</v>
      </c>
      <c r="CY50" s="7">
        <v>0</v>
      </c>
      <c r="CZ50" s="7">
        <v>0</v>
      </c>
      <c r="DA50" s="7">
        <v>0</v>
      </c>
      <c r="DB50" s="7">
        <v>0</v>
      </c>
      <c r="DC50" s="7">
        <v>0</v>
      </c>
      <c r="DD50" s="7">
        <v>0</v>
      </c>
      <c r="DE50" s="7">
        <v>75.489999999999995</v>
      </c>
      <c r="DF50" s="5">
        <v>42767</v>
      </c>
      <c r="DG50" t="e">
        <f>VLOOKUP(D50,#REF!,2,FALSE)</f>
        <v>#REF!</v>
      </c>
    </row>
    <row r="51" spans="1:111" x14ac:dyDescent="0.25">
      <c r="A51" s="4" t="s">
        <v>192</v>
      </c>
      <c r="B51" s="4" t="s">
        <v>78</v>
      </c>
      <c r="C51" s="4" t="s">
        <v>193</v>
      </c>
      <c r="D51" s="4" t="s">
        <v>40</v>
      </c>
      <c r="E51" s="5">
        <v>43119</v>
      </c>
      <c r="F51" s="4" t="s">
        <v>197</v>
      </c>
      <c r="G51" s="4" t="s">
        <v>198</v>
      </c>
      <c r="H51" s="6">
        <v>0</v>
      </c>
      <c r="I51" s="7">
        <v>0</v>
      </c>
      <c r="J51" s="8"/>
      <c r="K51" s="8"/>
      <c r="L51" s="7">
        <v>88.36</v>
      </c>
      <c r="M51" s="5">
        <v>43070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5">
        <v>43148</v>
      </c>
      <c r="BK51" s="4" t="s">
        <v>80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t="e">
        <f>VLOOKUP(D51,#REF!,2,FALSE)</f>
        <v>#REF!</v>
      </c>
    </row>
    <row r="52" spans="1:111" x14ac:dyDescent="0.25">
      <c r="A52" s="4" t="s">
        <v>192</v>
      </c>
      <c r="B52" s="4" t="s">
        <v>78</v>
      </c>
      <c r="C52" s="4" t="s">
        <v>193</v>
      </c>
      <c r="D52" s="4" t="s">
        <v>41</v>
      </c>
      <c r="E52" s="5">
        <v>43101</v>
      </c>
      <c r="F52" s="4" t="s">
        <v>194</v>
      </c>
      <c r="G52" s="4" t="s">
        <v>195</v>
      </c>
      <c r="H52" s="6">
        <v>31</v>
      </c>
      <c r="I52" s="7">
        <v>120</v>
      </c>
      <c r="J52" s="6">
        <v>0</v>
      </c>
      <c r="K52" s="6">
        <v>0</v>
      </c>
      <c r="L52" s="7">
        <v>88.36</v>
      </c>
      <c r="M52" s="5">
        <v>43070</v>
      </c>
      <c r="N52" s="6">
        <v>0.5</v>
      </c>
      <c r="O52" s="7">
        <v>477.4</v>
      </c>
      <c r="P52" s="7">
        <v>0</v>
      </c>
      <c r="Q52" s="7">
        <v>35.340000000000003</v>
      </c>
      <c r="R52" s="7">
        <v>53.01</v>
      </c>
      <c r="S52" s="7">
        <v>18.600000000000001</v>
      </c>
      <c r="T52" s="7">
        <v>88.35</v>
      </c>
      <c r="U52" s="7">
        <v>37.200000000000003</v>
      </c>
      <c r="V52" s="7">
        <v>0</v>
      </c>
      <c r="W52" s="7">
        <v>26.04</v>
      </c>
      <c r="X52" s="7">
        <v>39.06</v>
      </c>
      <c r="Y52" s="7">
        <v>65.099999999999994</v>
      </c>
      <c r="Z52" s="7">
        <v>0</v>
      </c>
      <c r="AA52" s="7">
        <v>9.3000000000000007</v>
      </c>
      <c r="AB52" s="7">
        <v>13.95</v>
      </c>
      <c r="AC52" s="7">
        <v>23.25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5">
        <v>43148</v>
      </c>
      <c r="BK52" s="4" t="s">
        <v>79</v>
      </c>
      <c r="BL52" s="7">
        <v>0</v>
      </c>
      <c r="BM52" s="7">
        <v>0</v>
      </c>
      <c r="BN52" s="7">
        <v>0</v>
      </c>
      <c r="BO52" s="7">
        <v>0</v>
      </c>
      <c r="BP52" s="7">
        <v>18.600000000000001</v>
      </c>
      <c r="BQ52" s="7">
        <v>0</v>
      </c>
      <c r="BR52" s="7">
        <v>37.200000000000003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A52" s="7">
        <v>0</v>
      </c>
      <c r="CB52" s="7">
        <v>0</v>
      </c>
      <c r="CC52" s="7">
        <v>0</v>
      </c>
      <c r="CD52" s="7">
        <v>0</v>
      </c>
      <c r="CE52" s="7">
        <v>0</v>
      </c>
      <c r="CF52" s="7">
        <v>0</v>
      </c>
      <c r="CG52" s="7">
        <v>0</v>
      </c>
      <c r="CH52" s="7">
        <v>0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0</v>
      </c>
      <c r="CQ52" s="7">
        <v>0</v>
      </c>
      <c r="CR52" s="7">
        <v>0</v>
      </c>
      <c r="CS52" s="7">
        <v>0</v>
      </c>
      <c r="CT52" s="7">
        <v>0</v>
      </c>
      <c r="CU52" s="7">
        <v>0</v>
      </c>
      <c r="CV52" s="7">
        <v>0</v>
      </c>
      <c r="CW52" s="7">
        <v>0</v>
      </c>
      <c r="CX52" s="7">
        <v>0</v>
      </c>
      <c r="CY52" s="7">
        <v>0</v>
      </c>
      <c r="CZ52" s="7">
        <v>0</v>
      </c>
      <c r="DA52" s="7">
        <v>0</v>
      </c>
      <c r="DB52" s="7">
        <v>0</v>
      </c>
      <c r="DC52" s="7">
        <v>0</v>
      </c>
      <c r="DD52" s="7">
        <v>0</v>
      </c>
      <c r="DE52" s="7">
        <v>75.489999999999995</v>
      </c>
      <c r="DF52" s="5">
        <v>42767</v>
      </c>
      <c r="DG52" t="e">
        <f>VLOOKUP(D52,#REF!,2,FALSE)</f>
        <v>#REF!</v>
      </c>
    </row>
    <row r="53" spans="1:111" x14ac:dyDescent="0.25">
      <c r="A53" s="4" t="s">
        <v>192</v>
      </c>
      <c r="B53" s="4" t="s">
        <v>78</v>
      </c>
      <c r="C53" s="4" t="s">
        <v>193</v>
      </c>
      <c r="D53" s="4" t="s">
        <v>42</v>
      </c>
      <c r="E53" s="5">
        <v>43101</v>
      </c>
      <c r="F53" s="4" t="s">
        <v>194</v>
      </c>
      <c r="G53" s="4" t="s">
        <v>195</v>
      </c>
      <c r="H53" s="6">
        <v>31</v>
      </c>
      <c r="I53" s="7">
        <v>120</v>
      </c>
      <c r="J53" s="6">
        <v>0</v>
      </c>
      <c r="K53" s="6">
        <v>0</v>
      </c>
      <c r="L53" s="7">
        <v>88.36</v>
      </c>
      <c r="M53" s="5">
        <v>43070</v>
      </c>
      <c r="N53" s="6">
        <v>0.5</v>
      </c>
      <c r="O53" s="7">
        <v>477.4</v>
      </c>
      <c r="P53" s="7">
        <v>0</v>
      </c>
      <c r="Q53" s="7">
        <v>35.340000000000003</v>
      </c>
      <c r="R53" s="7">
        <v>53.01</v>
      </c>
      <c r="S53" s="7">
        <v>18.600000000000001</v>
      </c>
      <c r="T53" s="7">
        <v>88.35</v>
      </c>
      <c r="U53" s="7">
        <v>37.200000000000003</v>
      </c>
      <c r="V53" s="7">
        <v>0</v>
      </c>
      <c r="W53" s="7">
        <v>26.04</v>
      </c>
      <c r="X53" s="7">
        <v>39.06</v>
      </c>
      <c r="Y53" s="7">
        <v>65.099999999999994</v>
      </c>
      <c r="Z53" s="7">
        <v>0</v>
      </c>
      <c r="AA53" s="7">
        <v>9.3000000000000007</v>
      </c>
      <c r="AB53" s="7">
        <v>13.95</v>
      </c>
      <c r="AC53" s="7">
        <v>23.25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  <c r="BJ53" s="5">
        <v>43148</v>
      </c>
      <c r="BK53" s="4" t="s">
        <v>79</v>
      </c>
      <c r="BL53" s="7">
        <v>0</v>
      </c>
      <c r="BM53" s="7">
        <v>0</v>
      </c>
      <c r="BN53" s="7">
        <v>0</v>
      </c>
      <c r="BO53" s="7">
        <v>0</v>
      </c>
      <c r="BP53" s="7">
        <v>18.600000000000001</v>
      </c>
      <c r="BQ53" s="7">
        <v>0</v>
      </c>
      <c r="BR53" s="7">
        <v>37.200000000000003</v>
      </c>
      <c r="BS53" s="7">
        <v>0</v>
      </c>
      <c r="BT53" s="7">
        <v>0</v>
      </c>
      <c r="BU53" s="7">
        <v>0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7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0</v>
      </c>
      <c r="CQ53" s="7">
        <v>0</v>
      </c>
      <c r="CR53" s="7">
        <v>0</v>
      </c>
      <c r="CS53" s="7">
        <v>0</v>
      </c>
      <c r="CT53" s="7">
        <v>0</v>
      </c>
      <c r="CU53" s="7">
        <v>0</v>
      </c>
      <c r="CV53" s="7">
        <v>0</v>
      </c>
      <c r="CW53" s="7">
        <v>0</v>
      </c>
      <c r="CX53" s="7">
        <v>0</v>
      </c>
      <c r="CY53" s="7">
        <v>0</v>
      </c>
      <c r="CZ53" s="7">
        <v>0</v>
      </c>
      <c r="DA53" s="7">
        <v>0</v>
      </c>
      <c r="DB53" s="7">
        <v>0</v>
      </c>
      <c r="DC53" s="7">
        <v>0</v>
      </c>
      <c r="DD53" s="7">
        <v>0</v>
      </c>
      <c r="DE53" s="7">
        <v>75.489999999999995</v>
      </c>
      <c r="DF53" s="5">
        <v>42767</v>
      </c>
      <c r="DG53" t="e">
        <f>VLOOKUP(D53,#REF!,2,FALSE)</f>
        <v>#REF!</v>
      </c>
    </row>
    <row r="54" spans="1:111" x14ac:dyDescent="0.25">
      <c r="A54" s="4" t="s">
        <v>192</v>
      </c>
      <c r="B54" s="4" t="s">
        <v>78</v>
      </c>
      <c r="C54" s="4" t="s">
        <v>193</v>
      </c>
      <c r="D54" s="4" t="s">
        <v>51</v>
      </c>
      <c r="E54" s="5">
        <v>43108</v>
      </c>
      <c r="F54" s="4" t="s">
        <v>199</v>
      </c>
      <c r="G54" s="4" t="s">
        <v>195</v>
      </c>
      <c r="H54" s="6">
        <v>24</v>
      </c>
      <c r="I54" s="7">
        <v>120</v>
      </c>
      <c r="J54" s="6">
        <v>0</v>
      </c>
      <c r="K54" s="6">
        <v>0</v>
      </c>
      <c r="L54" s="7">
        <v>88.36</v>
      </c>
      <c r="M54" s="5">
        <v>43070</v>
      </c>
      <c r="N54" s="6">
        <v>0.5</v>
      </c>
      <c r="O54" s="7">
        <v>369.6</v>
      </c>
      <c r="P54" s="7">
        <v>0</v>
      </c>
      <c r="Q54" s="7">
        <v>27.36</v>
      </c>
      <c r="R54" s="7">
        <v>41.04</v>
      </c>
      <c r="S54" s="7">
        <v>14.4</v>
      </c>
      <c r="T54" s="7">
        <v>68.400000000000006</v>
      </c>
      <c r="U54" s="7">
        <v>28.8</v>
      </c>
      <c r="V54" s="7">
        <v>0</v>
      </c>
      <c r="W54" s="7">
        <v>20.16</v>
      </c>
      <c r="X54" s="7">
        <v>30.24</v>
      </c>
      <c r="Y54" s="7">
        <v>50.4</v>
      </c>
      <c r="Z54" s="7">
        <v>0</v>
      </c>
      <c r="AA54" s="7">
        <v>7.2</v>
      </c>
      <c r="AB54" s="7">
        <v>10.8</v>
      </c>
      <c r="AC54" s="7">
        <v>18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5">
        <v>43148</v>
      </c>
      <c r="BK54" s="4" t="s">
        <v>79</v>
      </c>
      <c r="BL54" s="7">
        <v>0</v>
      </c>
      <c r="BM54" s="7">
        <v>0</v>
      </c>
      <c r="BN54" s="7">
        <v>0</v>
      </c>
      <c r="BO54" s="7">
        <v>0</v>
      </c>
      <c r="BP54" s="7">
        <v>14.4</v>
      </c>
      <c r="BQ54" s="7">
        <v>0</v>
      </c>
      <c r="BR54" s="7">
        <v>28.8</v>
      </c>
      <c r="BS54" s="7">
        <v>0</v>
      </c>
      <c r="BT54" s="7">
        <v>0</v>
      </c>
      <c r="BU54" s="7">
        <v>0</v>
      </c>
      <c r="BV54" s="7">
        <v>0</v>
      </c>
      <c r="BW54" s="7">
        <v>0</v>
      </c>
      <c r="BX54" s="7">
        <v>0</v>
      </c>
      <c r="BY54" s="7">
        <v>0</v>
      </c>
      <c r="BZ54" s="7">
        <v>0</v>
      </c>
      <c r="CA54" s="7">
        <v>0</v>
      </c>
      <c r="CB54" s="7">
        <v>0</v>
      </c>
      <c r="CC54" s="7">
        <v>0</v>
      </c>
      <c r="CD54" s="7">
        <v>0</v>
      </c>
      <c r="CE54" s="7">
        <v>0</v>
      </c>
      <c r="CF54" s="7">
        <v>0</v>
      </c>
      <c r="CG54" s="7">
        <v>0</v>
      </c>
      <c r="CH54" s="7">
        <v>0</v>
      </c>
      <c r="CI54" s="7">
        <v>0</v>
      </c>
      <c r="CJ54" s="7">
        <v>0</v>
      </c>
      <c r="CK54" s="7">
        <v>0</v>
      </c>
      <c r="CL54" s="7">
        <v>0</v>
      </c>
      <c r="CM54" s="7">
        <v>0</v>
      </c>
      <c r="CN54" s="7">
        <v>0</v>
      </c>
      <c r="CO54" s="7">
        <v>0</v>
      </c>
      <c r="CP54" s="7">
        <v>0</v>
      </c>
      <c r="CQ54" s="7">
        <v>0</v>
      </c>
      <c r="CR54" s="7">
        <v>0</v>
      </c>
      <c r="CS54" s="7">
        <v>0</v>
      </c>
      <c r="CT54" s="7">
        <v>0</v>
      </c>
      <c r="CU54" s="7">
        <v>0</v>
      </c>
      <c r="CV54" s="7">
        <v>0</v>
      </c>
      <c r="CW54" s="7">
        <v>0</v>
      </c>
      <c r="CX54" s="7">
        <v>0</v>
      </c>
      <c r="CY54" s="7">
        <v>0</v>
      </c>
      <c r="CZ54" s="7">
        <v>0</v>
      </c>
      <c r="DA54" s="7">
        <v>0</v>
      </c>
      <c r="DB54" s="7">
        <v>0</v>
      </c>
      <c r="DC54" s="7">
        <v>0</v>
      </c>
      <c r="DD54" s="7">
        <v>0</v>
      </c>
      <c r="DE54" s="7">
        <v>75.489999999999995</v>
      </c>
      <c r="DF54" s="5">
        <v>42767</v>
      </c>
      <c r="DG54" t="e">
        <f>VLOOKUP(D54,#REF!,2,FALSE)</f>
        <v>#REF!</v>
      </c>
    </row>
    <row r="55" spans="1:111" x14ac:dyDescent="0.25">
      <c r="A55" s="4" t="s">
        <v>192</v>
      </c>
      <c r="B55" s="4" t="s">
        <v>78</v>
      </c>
      <c r="C55" s="4" t="s">
        <v>193</v>
      </c>
      <c r="D55" s="4" t="s">
        <v>37</v>
      </c>
      <c r="E55" s="5">
        <v>43101</v>
      </c>
      <c r="F55" s="4" t="s">
        <v>194</v>
      </c>
      <c r="G55" s="4" t="s">
        <v>195</v>
      </c>
      <c r="H55" s="6">
        <v>31</v>
      </c>
      <c r="I55" s="7">
        <v>120</v>
      </c>
      <c r="J55" s="6">
        <v>0</v>
      </c>
      <c r="K55" s="6">
        <v>0</v>
      </c>
      <c r="L55" s="7">
        <v>88.36</v>
      </c>
      <c r="M55" s="5">
        <v>43070</v>
      </c>
      <c r="N55" s="6">
        <v>0.5</v>
      </c>
      <c r="O55" s="7">
        <v>477.4</v>
      </c>
      <c r="P55" s="7">
        <v>0</v>
      </c>
      <c r="Q55" s="7">
        <v>35.340000000000003</v>
      </c>
      <c r="R55" s="7">
        <v>53.01</v>
      </c>
      <c r="S55" s="7">
        <v>18.600000000000001</v>
      </c>
      <c r="T55" s="7">
        <v>88.35</v>
      </c>
      <c r="U55" s="7">
        <v>37.200000000000003</v>
      </c>
      <c r="V55" s="7">
        <v>0</v>
      </c>
      <c r="W55" s="7">
        <v>26.04</v>
      </c>
      <c r="X55" s="7">
        <v>39.06</v>
      </c>
      <c r="Y55" s="7">
        <v>65.099999999999994</v>
      </c>
      <c r="Z55" s="7">
        <v>0</v>
      </c>
      <c r="AA55" s="7">
        <v>9.3000000000000007</v>
      </c>
      <c r="AB55" s="7">
        <v>13.95</v>
      </c>
      <c r="AC55" s="7">
        <v>23.25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7">
        <v>0</v>
      </c>
      <c r="BI55" s="7">
        <v>0</v>
      </c>
      <c r="BJ55" s="5">
        <v>43148</v>
      </c>
      <c r="BK55" s="4" t="s">
        <v>79</v>
      </c>
      <c r="BL55" s="7">
        <v>0</v>
      </c>
      <c r="BM55" s="7">
        <v>0</v>
      </c>
      <c r="BN55" s="7">
        <v>0</v>
      </c>
      <c r="BO55" s="7">
        <v>0</v>
      </c>
      <c r="BP55" s="7">
        <v>18.600000000000001</v>
      </c>
      <c r="BQ55" s="7">
        <v>0</v>
      </c>
      <c r="BR55" s="7">
        <v>37.200000000000003</v>
      </c>
      <c r="BS55" s="7">
        <v>0</v>
      </c>
      <c r="BT55" s="7">
        <v>0</v>
      </c>
      <c r="BU55" s="7">
        <v>0</v>
      </c>
      <c r="BV55" s="7">
        <v>0</v>
      </c>
      <c r="BW55" s="7">
        <v>0</v>
      </c>
      <c r="BX55" s="7">
        <v>0</v>
      </c>
      <c r="BY55" s="7">
        <v>0</v>
      </c>
      <c r="BZ55" s="7">
        <v>0</v>
      </c>
      <c r="CA55" s="7">
        <v>0</v>
      </c>
      <c r="CB55" s="7">
        <v>0</v>
      </c>
      <c r="CC55" s="7">
        <v>0</v>
      </c>
      <c r="CD55" s="7">
        <v>0</v>
      </c>
      <c r="CE55" s="7">
        <v>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0</v>
      </c>
      <c r="CN55" s="7">
        <v>0</v>
      </c>
      <c r="CO55" s="7">
        <v>0</v>
      </c>
      <c r="CP55" s="7">
        <v>0</v>
      </c>
      <c r="CQ55" s="7">
        <v>0</v>
      </c>
      <c r="CR55" s="7">
        <v>0</v>
      </c>
      <c r="CS55" s="7">
        <v>0</v>
      </c>
      <c r="CT55" s="7">
        <v>0</v>
      </c>
      <c r="CU55" s="7">
        <v>0</v>
      </c>
      <c r="CV55" s="7">
        <v>0</v>
      </c>
      <c r="CW55" s="7">
        <v>0</v>
      </c>
      <c r="CX55" s="7">
        <v>0</v>
      </c>
      <c r="CY55" s="7">
        <v>0</v>
      </c>
      <c r="CZ55" s="7">
        <v>0</v>
      </c>
      <c r="DA55" s="7">
        <v>0</v>
      </c>
      <c r="DB55" s="7">
        <v>0</v>
      </c>
      <c r="DC55" s="7">
        <v>0</v>
      </c>
      <c r="DD55" s="7">
        <v>0</v>
      </c>
      <c r="DE55" s="7">
        <v>75.489999999999995</v>
      </c>
      <c r="DF55" s="5">
        <v>42767</v>
      </c>
      <c r="DG55" t="e">
        <f>VLOOKUP(D55,#REF!,2,FALSE)</f>
        <v>#REF!</v>
      </c>
    </row>
    <row r="56" spans="1:111" x14ac:dyDescent="0.25">
      <c r="A56" s="4" t="s">
        <v>192</v>
      </c>
      <c r="B56" s="4" t="s">
        <v>78</v>
      </c>
      <c r="C56" s="4" t="s">
        <v>193</v>
      </c>
      <c r="D56" s="4" t="s">
        <v>52</v>
      </c>
      <c r="E56" s="5">
        <v>43109</v>
      </c>
      <c r="F56" s="4" t="s">
        <v>199</v>
      </c>
      <c r="G56" s="4" t="s">
        <v>195</v>
      </c>
      <c r="H56" s="6">
        <v>3</v>
      </c>
      <c r="I56" s="7">
        <v>120</v>
      </c>
      <c r="J56" s="6">
        <v>0</v>
      </c>
      <c r="K56" s="6">
        <v>0</v>
      </c>
      <c r="L56" s="7">
        <v>88.36</v>
      </c>
      <c r="M56" s="5">
        <v>43070</v>
      </c>
      <c r="N56" s="6">
        <v>0.5</v>
      </c>
      <c r="O56" s="7">
        <v>46.2</v>
      </c>
      <c r="P56" s="7">
        <v>0</v>
      </c>
      <c r="Q56" s="7">
        <v>3.42</v>
      </c>
      <c r="R56" s="7">
        <v>5.13</v>
      </c>
      <c r="S56" s="7">
        <v>1.8</v>
      </c>
      <c r="T56" s="7">
        <v>8.5500000000000007</v>
      </c>
      <c r="U56" s="7">
        <v>3.6</v>
      </c>
      <c r="V56" s="7">
        <v>0</v>
      </c>
      <c r="W56" s="7">
        <v>2.52</v>
      </c>
      <c r="X56" s="7">
        <v>3.78</v>
      </c>
      <c r="Y56" s="7">
        <v>6.3</v>
      </c>
      <c r="Z56" s="7">
        <v>0</v>
      </c>
      <c r="AA56" s="7">
        <v>0.9</v>
      </c>
      <c r="AB56" s="7">
        <v>1.35</v>
      </c>
      <c r="AC56" s="7">
        <v>2.25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7">
        <v>0</v>
      </c>
      <c r="BI56" s="7">
        <v>0</v>
      </c>
      <c r="BJ56" s="5">
        <v>43148</v>
      </c>
      <c r="BK56" s="4" t="s">
        <v>79</v>
      </c>
      <c r="BL56" s="7">
        <v>0</v>
      </c>
      <c r="BM56" s="7">
        <v>0</v>
      </c>
      <c r="BN56" s="7">
        <v>0</v>
      </c>
      <c r="BO56" s="7">
        <v>0</v>
      </c>
      <c r="BP56" s="7">
        <v>1.8</v>
      </c>
      <c r="BQ56" s="7">
        <v>0</v>
      </c>
      <c r="BR56" s="7">
        <v>3.6</v>
      </c>
      <c r="BS56" s="7">
        <v>0</v>
      </c>
      <c r="BT56" s="7">
        <v>0</v>
      </c>
      <c r="BU56" s="7">
        <v>0</v>
      </c>
      <c r="BV56" s="7">
        <v>0</v>
      </c>
      <c r="BW56" s="7">
        <v>0</v>
      </c>
      <c r="BX56" s="7">
        <v>0</v>
      </c>
      <c r="BY56" s="7">
        <v>0</v>
      </c>
      <c r="BZ56" s="7">
        <v>0</v>
      </c>
      <c r="CA56" s="7">
        <v>0</v>
      </c>
      <c r="CB56" s="7">
        <v>0</v>
      </c>
      <c r="CC56" s="7">
        <v>0</v>
      </c>
      <c r="CD56" s="7">
        <v>0</v>
      </c>
      <c r="CE56" s="7">
        <v>0</v>
      </c>
      <c r="CF56" s="7">
        <v>0</v>
      </c>
      <c r="CG56" s="7">
        <v>0</v>
      </c>
      <c r="CH56" s="7">
        <v>0</v>
      </c>
      <c r="CI56" s="7">
        <v>0</v>
      </c>
      <c r="CJ56" s="7">
        <v>0</v>
      </c>
      <c r="CK56" s="7">
        <v>0</v>
      </c>
      <c r="CL56" s="7">
        <v>0</v>
      </c>
      <c r="CM56" s="7">
        <v>0</v>
      </c>
      <c r="CN56" s="7">
        <v>0</v>
      </c>
      <c r="CO56" s="7">
        <v>0</v>
      </c>
      <c r="CP56" s="7">
        <v>0</v>
      </c>
      <c r="CQ56" s="7">
        <v>0</v>
      </c>
      <c r="CR56" s="7">
        <v>0</v>
      </c>
      <c r="CS56" s="7">
        <v>0</v>
      </c>
      <c r="CT56" s="7">
        <v>0</v>
      </c>
      <c r="CU56" s="7">
        <v>0</v>
      </c>
      <c r="CV56" s="7">
        <v>0</v>
      </c>
      <c r="CW56" s="7">
        <v>0</v>
      </c>
      <c r="CX56" s="7">
        <v>0</v>
      </c>
      <c r="CY56" s="7">
        <v>0</v>
      </c>
      <c r="CZ56" s="7">
        <v>0</v>
      </c>
      <c r="DA56" s="7">
        <v>0</v>
      </c>
      <c r="DB56" s="7">
        <v>0</v>
      </c>
      <c r="DC56" s="7">
        <v>0</v>
      </c>
      <c r="DD56" s="7">
        <v>0</v>
      </c>
      <c r="DE56" s="7">
        <v>75.489999999999995</v>
      </c>
      <c r="DF56" s="5">
        <v>42767</v>
      </c>
      <c r="DG56" t="e">
        <f>VLOOKUP(D56,#REF!,2,FALSE)</f>
        <v>#REF!</v>
      </c>
    </row>
    <row r="57" spans="1:111" x14ac:dyDescent="0.25">
      <c r="A57" s="4" t="s">
        <v>192</v>
      </c>
      <c r="B57" s="4" t="s">
        <v>78</v>
      </c>
      <c r="C57" s="4" t="s">
        <v>193</v>
      </c>
      <c r="D57" s="4" t="s">
        <v>52</v>
      </c>
      <c r="E57" s="5">
        <v>43111</v>
      </c>
      <c r="F57" s="4" t="s">
        <v>197</v>
      </c>
      <c r="G57" s="4" t="s">
        <v>198</v>
      </c>
      <c r="H57" s="6">
        <v>0</v>
      </c>
      <c r="I57" s="7">
        <v>0</v>
      </c>
      <c r="J57" s="8"/>
      <c r="K57" s="8"/>
      <c r="L57" s="7">
        <v>88.36</v>
      </c>
      <c r="M57" s="5">
        <v>43070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5">
        <v>43148</v>
      </c>
      <c r="BK57" s="4" t="s">
        <v>80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t="e">
        <f>VLOOKUP(D57,#REF!,2,FALSE)</f>
        <v>#REF!</v>
      </c>
    </row>
    <row r="58" spans="1:111" x14ac:dyDescent="0.25">
      <c r="A58" s="4" t="s">
        <v>192</v>
      </c>
      <c r="B58" s="4" t="s">
        <v>78</v>
      </c>
      <c r="C58" s="4" t="s">
        <v>193</v>
      </c>
      <c r="D58" s="4" t="s">
        <v>38</v>
      </c>
      <c r="E58" s="5">
        <v>43101</v>
      </c>
      <c r="F58" s="4" t="s">
        <v>194</v>
      </c>
      <c r="G58" s="4" t="s">
        <v>195</v>
      </c>
      <c r="H58" s="6">
        <v>31</v>
      </c>
      <c r="I58" s="7">
        <v>120</v>
      </c>
      <c r="J58" s="6">
        <v>0</v>
      </c>
      <c r="K58" s="6">
        <v>0</v>
      </c>
      <c r="L58" s="7">
        <v>88.36</v>
      </c>
      <c r="M58" s="5">
        <v>43070</v>
      </c>
      <c r="N58" s="6">
        <v>0.5</v>
      </c>
      <c r="O58" s="7">
        <v>477.4</v>
      </c>
      <c r="P58" s="7">
        <v>0</v>
      </c>
      <c r="Q58" s="7">
        <v>35.340000000000003</v>
      </c>
      <c r="R58" s="7">
        <v>53.01</v>
      </c>
      <c r="S58" s="7">
        <v>18.600000000000001</v>
      </c>
      <c r="T58" s="7">
        <v>88.35</v>
      </c>
      <c r="U58" s="7">
        <v>37.200000000000003</v>
      </c>
      <c r="V58" s="7">
        <v>0</v>
      </c>
      <c r="W58" s="7">
        <v>26.04</v>
      </c>
      <c r="X58" s="7">
        <v>39.06</v>
      </c>
      <c r="Y58" s="7">
        <v>65.099999999999994</v>
      </c>
      <c r="Z58" s="7">
        <v>0</v>
      </c>
      <c r="AA58" s="7">
        <v>9.3000000000000007</v>
      </c>
      <c r="AB58" s="7">
        <v>13.95</v>
      </c>
      <c r="AC58" s="7">
        <v>23.25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7">
        <v>0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0</v>
      </c>
      <c r="BC58" s="7">
        <v>0</v>
      </c>
      <c r="BD58" s="7">
        <v>0</v>
      </c>
      <c r="BE58" s="7">
        <v>0</v>
      </c>
      <c r="BF58" s="7">
        <v>0</v>
      </c>
      <c r="BG58" s="7">
        <v>0</v>
      </c>
      <c r="BH58" s="7">
        <v>0</v>
      </c>
      <c r="BI58" s="7">
        <v>0</v>
      </c>
      <c r="BJ58" s="5">
        <v>43148</v>
      </c>
      <c r="BK58" s="4" t="s">
        <v>79</v>
      </c>
      <c r="BL58" s="7">
        <v>0</v>
      </c>
      <c r="BM58" s="7">
        <v>0</v>
      </c>
      <c r="BN58" s="7">
        <v>0</v>
      </c>
      <c r="BO58" s="7">
        <v>0</v>
      </c>
      <c r="BP58" s="7">
        <v>18.600000000000001</v>
      </c>
      <c r="BQ58" s="7">
        <v>0</v>
      </c>
      <c r="BR58" s="7">
        <v>37.200000000000003</v>
      </c>
      <c r="BS58" s="7">
        <v>0</v>
      </c>
      <c r="BT58" s="7">
        <v>0</v>
      </c>
      <c r="BU58" s="7">
        <v>0</v>
      </c>
      <c r="BV58" s="7">
        <v>0</v>
      </c>
      <c r="BW58" s="7">
        <v>0</v>
      </c>
      <c r="BX58" s="7">
        <v>0</v>
      </c>
      <c r="BY58" s="7">
        <v>0</v>
      </c>
      <c r="BZ58" s="7">
        <v>0</v>
      </c>
      <c r="CA58" s="7">
        <v>0</v>
      </c>
      <c r="CB58" s="7">
        <v>0</v>
      </c>
      <c r="CC58" s="7">
        <v>0</v>
      </c>
      <c r="CD58" s="7">
        <v>0</v>
      </c>
      <c r="CE58" s="7">
        <v>0</v>
      </c>
      <c r="CF58" s="7">
        <v>0</v>
      </c>
      <c r="CG58" s="7">
        <v>0</v>
      </c>
      <c r="CH58" s="7">
        <v>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0</v>
      </c>
      <c r="CQ58" s="7">
        <v>0</v>
      </c>
      <c r="CR58" s="7">
        <v>0</v>
      </c>
      <c r="CS58" s="7">
        <v>0</v>
      </c>
      <c r="CT58" s="7">
        <v>0</v>
      </c>
      <c r="CU58" s="7">
        <v>0</v>
      </c>
      <c r="CV58" s="7">
        <v>0</v>
      </c>
      <c r="CW58" s="7">
        <v>0</v>
      </c>
      <c r="CX58" s="7">
        <v>0</v>
      </c>
      <c r="CY58" s="7">
        <v>0</v>
      </c>
      <c r="CZ58" s="7">
        <v>0</v>
      </c>
      <c r="DA58" s="7">
        <v>0</v>
      </c>
      <c r="DB58" s="7">
        <v>0</v>
      </c>
      <c r="DC58" s="7">
        <v>0</v>
      </c>
      <c r="DD58" s="7">
        <v>0</v>
      </c>
      <c r="DE58" s="7">
        <v>75.489999999999995</v>
      </c>
      <c r="DF58" s="5">
        <v>42767</v>
      </c>
      <c r="DG58" t="e">
        <f>VLOOKUP(D58,#REF!,2,FALSE)</f>
        <v>#REF!</v>
      </c>
    </row>
    <row r="59" spans="1:111" x14ac:dyDescent="0.25">
      <c r="A59" s="4" t="s">
        <v>192</v>
      </c>
      <c r="B59" s="4" t="s">
        <v>78</v>
      </c>
      <c r="C59" s="4" t="s">
        <v>193</v>
      </c>
      <c r="D59" s="4" t="s">
        <v>47</v>
      </c>
      <c r="E59" s="5">
        <v>43101</v>
      </c>
      <c r="F59" s="4" t="s">
        <v>194</v>
      </c>
      <c r="G59" s="4" t="s">
        <v>195</v>
      </c>
      <c r="H59" s="6">
        <v>31</v>
      </c>
      <c r="I59" s="7">
        <v>120</v>
      </c>
      <c r="J59" s="6">
        <v>0</v>
      </c>
      <c r="K59" s="6">
        <v>0</v>
      </c>
      <c r="L59" s="7">
        <v>88.36</v>
      </c>
      <c r="M59" s="5">
        <v>43070</v>
      </c>
      <c r="N59" s="6">
        <v>0.5</v>
      </c>
      <c r="O59" s="7">
        <v>477.4</v>
      </c>
      <c r="P59" s="7">
        <v>0</v>
      </c>
      <c r="Q59" s="7">
        <v>35.340000000000003</v>
      </c>
      <c r="R59" s="7">
        <v>53.01</v>
      </c>
      <c r="S59" s="7">
        <v>18.600000000000001</v>
      </c>
      <c r="T59" s="7">
        <v>88.35</v>
      </c>
      <c r="U59" s="7">
        <v>37.200000000000003</v>
      </c>
      <c r="V59" s="7">
        <v>0</v>
      </c>
      <c r="W59" s="7">
        <v>26.04</v>
      </c>
      <c r="X59" s="7">
        <v>39.06</v>
      </c>
      <c r="Y59" s="7">
        <v>65.099999999999994</v>
      </c>
      <c r="Z59" s="7">
        <v>0</v>
      </c>
      <c r="AA59" s="7">
        <v>9.3000000000000007</v>
      </c>
      <c r="AB59" s="7">
        <v>13.95</v>
      </c>
      <c r="AC59" s="7">
        <v>23.25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7">
        <v>0</v>
      </c>
      <c r="AV59" s="7">
        <v>0</v>
      </c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5">
        <v>43148</v>
      </c>
      <c r="BK59" s="4" t="s">
        <v>196</v>
      </c>
      <c r="BL59" s="7">
        <v>0</v>
      </c>
      <c r="BM59" s="7">
        <v>0</v>
      </c>
      <c r="BN59" s="7">
        <v>0</v>
      </c>
      <c r="BO59" s="7">
        <v>0</v>
      </c>
      <c r="BP59" s="7">
        <v>18.600000000000001</v>
      </c>
      <c r="BQ59" s="7">
        <v>0</v>
      </c>
      <c r="BR59" s="7">
        <v>37.200000000000003</v>
      </c>
      <c r="BS59" s="7">
        <v>0</v>
      </c>
      <c r="BT59" s="7">
        <v>0</v>
      </c>
      <c r="BU59" s="7">
        <v>0</v>
      </c>
      <c r="BV59" s="7">
        <v>0</v>
      </c>
      <c r="BW59" s="7">
        <v>0</v>
      </c>
      <c r="BX59" s="7">
        <v>0</v>
      </c>
      <c r="BY59" s="7">
        <v>0</v>
      </c>
      <c r="BZ59" s="7">
        <v>0</v>
      </c>
      <c r="CA59" s="7">
        <v>0</v>
      </c>
      <c r="CB59" s="7">
        <v>0</v>
      </c>
      <c r="CC59" s="7">
        <v>0</v>
      </c>
      <c r="CD59" s="7">
        <v>0</v>
      </c>
      <c r="CE59" s="7">
        <v>0</v>
      </c>
      <c r="CF59" s="7">
        <v>0</v>
      </c>
      <c r="CG59" s="7">
        <v>0</v>
      </c>
      <c r="CH59" s="7">
        <v>0</v>
      </c>
      <c r="CI59" s="7">
        <v>0</v>
      </c>
      <c r="CJ59" s="7">
        <v>0</v>
      </c>
      <c r="CK59" s="7">
        <v>0</v>
      </c>
      <c r="CL59" s="7">
        <v>0</v>
      </c>
      <c r="CM59" s="7">
        <v>0</v>
      </c>
      <c r="CN59" s="7">
        <v>0</v>
      </c>
      <c r="CO59" s="7">
        <v>0</v>
      </c>
      <c r="CP59" s="7">
        <v>0</v>
      </c>
      <c r="CQ59" s="7">
        <v>0</v>
      </c>
      <c r="CR59" s="7">
        <v>0</v>
      </c>
      <c r="CS59" s="7">
        <v>0</v>
      </c>
      <c r="CT59" s="7">
        <v>0</v>
      </c>
      <c r="CU59" s="7">
        <v>0</v>
      </c>
      <c r="CV59" s="7">
        <v>0</v>
      </c>
      <c r="CW59" s="7">
        <v>0</v>
      </c>
      <c r="CX59" s="7">
        <v>0</v>
      </c>
      <c r="CY59" s="7">
        <v>0</v>
      </c>
      <c r="CZ59" s="7">
        <v>0</v>
      </c>
      <c r="DA59" s="7">
        <v>0</v>
      </c>
      <c r="DB59" s="7">
        <v>0</v>
      </c>
      <c r="DC59" s="7">
        <v>0</v>
      </c>
      <c r="DD59" s="7">
        <v>0</v>
      </c>
      <c r="DE59" s="7">
        <v>75.489999999999995</v>
      </c>
      <c r="DF59" s="5">
        <v>42767</v>
      </c>
      <c r="DG59" t="e">
        <f>VLOOKUP(D59,#REF!,2,FALSE)</f>
        <v>#REF!</v>
      </c>
    </row>
    <row r="60" spans="1:111" x14ac:dyDescent="0.25">
      <c r="A60" s="4" t="s">
        <v>192</v>
      </c>
      <c r="B60" s="4" t="s">
        <v>78</v>
      </c>
      <c r="C60" s="4" t="s">
        <v>193</v>
      </c>
      <c r="D60" s="4" t="s">
        <v>56</v>
      </c>
      <c r="E60" s="5">
        <v>43123</v>
      </c>
      <c r="F60" s="4" t="s">
        <v>199</v>
      </c>
      <c r="G60" s="4" t="s">
        <v>195</v>
      </c>
      <c r="H60" s="6">
        <v>9</v>
      </c>
      <c r="I60" s="7">
        <v>92.36</v>
      </c>
      <c r="J60" s="6">
        <v>0</v>
      </c>
      <c r="K60" s="6">
        <v>0</v>
      </c>
      <c r="L60" s="7">
        <v>88.36</v>
      </c>
      <c r="M60" s="5">
        <v>43070</v>
      </c>
      <c r="N60" s="6">
        <v>0.5</v>
      </c>
      <c r="O60" s="7">
        <v>138.6</v>
      </c>
      <c r="P60" s="7">
        <v>0</v>
      </c>
      <c r="Q60" s="7">
        <v>7.9</v>
      </c>
      <c r="R60" s="7">
        <v>11.85</v>
      </c>
      <c r="S60" s="7">
        <v>4.16</v>
      </c>
      <c r="T60" s="7">
        <v>19.75</v>
      </c>
      <c r="U60" s="7">
        <v>8.31</v>
      </c>
      <c r="V60" s="7">
        <v>0</v>
      </c>
      <c r="W60" s="7">
        <v>5.82</v>
      </c>
      <c r="X60" s="7">
        <v>8.73</v>
      </c>
      <c r="Y60" s="7">
        <v>14.55</v>
      </c>
      <c r="Z60" s="7">
        <v>0</v>
      </c>
      <c r="AA60" s="7">
        <v>2.08</v>
      </c>
      <c r="AB60" s="7">
        <v>3.12</v>
      </c>
      <c r="AC60" s="7">
        <v>5.2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5">
        <v>43148</v>
      </c>
      <c r="BK60" s="4" t="s">
        <v>79</v>
      </c>
      <c r="BL60" s="7">
        <v>0</v>
      </c>
      <c r="BM60" s="7">
        <v>0</v>
      </c>
      <c r="BN60" s="7">
        <v>0</v>
      </c>
      <c r="BO60" s="7">
        <v>0</v>
      </c>
      <c r="BP60" s="7">
        <v>4.16</v>
      </c>
      <c r="BQ60" s="7">
        <v>0</v>
      </c>
      <c r="BR60" s="7">
        <v>8.31</v>
      </c>
      <c r="BS60" s="7">
        <v>0</v>
      </c>
      <c r="BT60" s="7">
        <v>0</v>
      </c>
      <c r="BU60" s="7">
        <v>0</v>
      </c>
      <c r="BV60" s="7">
        <v>0</v>
      </c>
      <c r="BW60" s="7">
        <v>0</v>
      </c>
      <c r="BX60" s="7">
        <v>0</v>
      </c>
      <c r="BY60" s="7">
        <v>0</v>
      </c>
      <c r="BZ60" s="7">
        <v>0</v>
      </c>
      <c r="CA60" s="7">
        <v>0</v>
      </c>
      <c r="CB60" s="7">
        <v>0</v>
      </c>
      <c r="CC60" s="7">
        <v>0</v>
      </c>
      <c r="CD60" s="7">
        <v>0</v>
      </c>
      <c r="CE60" s="7">
        <v>0</v>
      </c>
      <c r="CF60" s="7">
        <v>0</v>
      </c>
      <c r="CG60" s="7">
        <v>0</v>
      </c>
      <c r="CH60" s="7">
        <v>0</v>
      </c>
      <c r="CI60" s="7">
        <v>0</v>
      </c>
      <c r="CJ60" s="7">
        <v>0</v>
      </c>
      <c r="CK60" s="7">
        <v>0</v>
      </c>
      <c r="CL60" s="7">
        <v>0</v>
      </c>
      <c r="CM60" s="7">
        <v>0</v>
      </c>
      <c r="CN60" s="7">
        <v>0</v>
      </c>
      <c r="CO60" s="7">
        <v>0</v>
      </c>
      <c r="CP60" s="7">
        <v>0</v>
      </c>
      <c r="CQ60" s="7">
        <v>0</v>
      </c>
      <c r="CR60" s="7">
        <v>0</v>
      </c>
      <c r="CS60" s="7">
        <v>0</v>
      </c>
      <c r="CT60" s="7">
        <v>0</v>
      </c>
      <c r="CU60" s="7">
        <v>0</v>
      </c>
      <c r="CV60" s="7">
        <v>0</v>
      </c>
      <c r="CW60" s="7">
        <v>0</v>
      </c>
      <c r="CX60" s="7">
        <v>0</v>
      </c>
      <c r="CY60" s="7">
        <v>0</v>
      </c>
      <c r="CZ60" s="7">
        <v>0</v>
      </c>
      <c r="DA60" s="7">
        <v>0</v>
      </c>
      <c r="DB60" s="7">
        <v>0</v>
      </c>
      <c r="DC60" s="7">
        <v>0</v>
      </c>
      <c r="DD60" s="7">
        <v>0</v>
      </c>
      <c r="DE60" s="7">
        <v>75.489999999999995</v>
      </c>
      <c r="DF60" s="5">
        <v>42767</v>
      </c>
      <c r="DG60" t="e">
        <f>VLOOKUP(D60,#REF!,2,FALSE)</f>
        <v>#REF!</v>
      </c>
    </row>
    <row r="61" spans="1:111" x14ac:dyDescent="0.25">
      <c r="A61" s="4" t="s">
        <v>192</v>
      </c>
      <c r="B61" s="4" t="s">
        <v>78</v>
      </c>
      <c r="C61" s="4" t="s">
        <v>193</v>
      </c>
      <c r="D61" s="4" t="s">
        <v>39</v>
      </c>
      <c r="E61" s="5">
        <v>43101</v>
      </c>
      <c r="F61" s="4" t="s">
        <v>194</v>
      </c>
      <c r="G61" s="4" t="s">
        <v>195</v>
      </c>
      <c r="H61" s="6">
        <v>31</v>
      </c>
      <c r="I61" s="7">
        <v>120</v>
      </c>
      <c r="J61" s="6">
        <v>0</v>
      </c>
      <c r="K61" s="6">
        <v>0</v>
      </c>
      <c r="L61" s="7">
        <v>88.36</v>
      </c>
      <c r="M61" s="5">
        <v>43070</v>
      </c>
      <c r="N61" s="6">
        <v>0.5</v>
      </c>
      <c r="O61" s="7">
        <v>477.4</v>
      </c>
      <c r="P61" s="7">
        <v>0</v>
      </c>
      <c r="Q61" s="7">
        <v>35.340000000000003</v>
      </c>
      <c r="R61" s="7">
        <v>53.01</v>
      </c>
      <c r="S61" s="7">
        <v>18.600000000000001</v>
      </c>
      <c r="T61" s="7">
        <v>88.35</v>
      </c>
      <c r="U61" s="7">
        <v>37.200000000000003</v>
      </c>
      <c r="V61" s="7">
        <v>0</v>
      </c>
      <c r="W61" s="7">
        <v>26.04</v>
      </c>
      <c r="X61" s="7">
        <v>39.06</v>
      </c>
      <c r="Y61" s="7">
        <v>65.099999999999994</v>
      </c>
      <c r="Z61" s="7">
        <v>0</v>
      </c>
      <c r="AA61" s="7">
        <v>9.3000000000000007</v>
      </c>
      <c r="AB61" s="7">
        <v>13.95</v>
      </c>
      <c r="AC61" s="7">
        <v>23.25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  <c r="BJ61" s="5">
        <v>43148</v>
      </c>
      <c r="BK61" s="4" t="s">
        <v>196</v>
      </c>
      <c r="BL61" s="7">
        <v>0</v>
      </c>
      <c r="BM61" s="7">
        <v>0</v>
      </c>
      <c r="BN61" s="7">
        <v>0</v>
      </c>
      <c r="BO61" s="7">
        <v>0</v>
      </c>
      <c r="BP61" s="7">
        <v>18.600000000000001</v>
      </c>
      <c r="BQ61" s="7">
        <v>0</v>
      </c>
      <c r="BR61" s="7">
        <v>37.200000000000003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0</v>
      </c>
      <c r="BY61" s="7">
        <v>0</v>
      </c>
      <c r="BZ61" s="7">
        <v>0</v>
      </c>
      <c r="CA61" s="7">
        <v>0</v>
      </c>
      <c r="CB61" s="7">
        <v>0</v>
      </c>
      <c r="CC61" s="7">
        <v>0</v>
      </c>
      <c r="CD61" s="7">
        <v>0</v>
      </c>
      <c r="CE61" s="7">
        <v>0</v>
      </c>
      <c r="CF61" s="7">
        <v>0</v>
      </c>
      <c r="CG61" s="7">
        <v>0</v>
      </c>
      <c r="CH61" s="7">
        <v>0</v>
      </c>
      <c r="CI61" s="7">
        <v>0</v>
      </c>
      <c r="CJ61" s="7">
        <v>0</v>
      </c>
      <c r="CK61" s="7">
        <v>0</v>
      </c>
      <c r="CL61" s="7">
        <v>0</v>
      </c>
      <c r="CM61" s="7">
        <v>0</v>
      </c>
      <c r="CN61" s="7">
        <v>0</v>
      </c>
      <c r="CO61" s="7">
        <v>0</v>
      </c>
      <c r="CP61" s="7">
        <v>0</v>
      </c>
      <c r="CQ61" s="7">
        <v>0</v>
      </c>
      <c r="CR61" s="7">
        <v>0</v>
      </c>
      <c r="CS61" s="7">
        <v>0</v>
      </c>
      <c r="CT61" s="7">
        <v>0</v>
      </c>
      <c r="CU61" s="7">
        <v>0</v>
      </c>
      <c r="CV61" s="7">
        <v>0</v>
      </c>
      <c r="CW61" s="7">
        <v>0</v>
      </c>
      <c r="CX61" s="7">
        <v>0</v>
      </c>
      <c r="CY61" s="7">
        <v>0</v>
      </c>
      <c r="CZ61" s="7">
        <v>0</v>
      </c>
      <c r="DA61" s="7">
        <v>0</v>
      </c>
      <c r="DB61" s="7">
        <v>0</v>
      </c>
      <c r="DC61" s="7">
        <v>0</v>
      </c>
      <c r="DD61" s="7">
        <v>0</v>
      </c>
      <c r="DE61" s="7">
        <v>75.489999999999995</v>
      </c>
      <c r="DF61" s="5">
        <v>42767</v>
      </c>
      <c r="DG61" t="e">
        <f>VLOOKUP(D61,#REF!,2,FALSE)</f>
        <v>#REF!</v>
      </c>
    </row>
    <row r="62" spans="1:111" x14ac:dyDescent="0.25">
      <c r="A62" s="4" t="s">
        <v>192</v>
      </c>
      <c r="B62" s="4" t="s">
        <v>78</v>
      </c>
      <c r="C62" s="4" t="s">
        <v>193</v>
      </c>
      <c r="D62" s="4" t="s">
        <v>49</v>
      </c>
      <c r="E62" s="5">
        <v>43101</v>
      </c>
      <c r="F62" s="4" t="s">
        <v>194</v>
      </c>
      <c r="G62" s="4" t="s">
        <v>195</v>
      </c>
      <c r="H62" s="6">
        <v>31</v>
      </c>
      <c r="I62" s="7">
        <v>120</v>
      </c>
      <c r="J62" s="6">
        <v>0</v>
      </c>
      <c r="K62" s="6">
        <v>0</v>
      </c>
      <c r="L62" s="7">
        <v>88.36</v>
      </c>
      <c r="M62" s="5">
        <v>43070</v>
      </c>
      <c r="N62" s="6">
        <v>0.5</v>
      </c>
      <c r="O62" s="7">
        <v>477.4</v>
      </c>
      <c r="P62" s="7">
        <v>0</v>
      </c>
      <c r="Q62" s="7">
        <v>35.340000000000003</v>
      </c>
      <c r="R62" s="7">
        <v>53.01</v>
      </c>
      <c r="S62" s="7">
        <v>18.600000000000001</v>
      </c>
      <c r="T62" s="7">
        <v>88.35</v>
      </c>
      <c r="U62" s="7">
        <v>37.200000000000003</v>
      </c>
      <c r="V62" s="7">
        <v>0</v>
      </c>
      <c r="W62" s="7">
        <v>26.04</v>
      </c>
      <c r="X62" s="7">
        <v>39.06</v>
      </c>
      <c r="Y62" s="7">
        <v>65.099999999999994</v>
      </c>
      <c r="Z62" s="7">
        <v>0</v>
      </c>
      <c r="AA62" s="7">
        <v>9.3000000000000007</v>
      </c>
      <c r="AB62" s="7">
        <v>13.95</v>
      </c>
      <c r="AC62" s="7">
        <v>23.25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5">
        <v>43148</v>
      </c>
      <c r="BK62" s="4" t="s">
        <v>79</v>
      </c>
      <c r="BL62" s="7">
        <v>0</v>
      </c>
      <c r="BM62" s="7">
        <v>0</v>
      </c>
      <c r="BN62" s="7">
        <v>0</v>
      </c>
      <c r="BO62" s="7">
        <v>0</v>
      </c>
      <c r="BP62" s="7">
        <v>18.600000000000001</v>
      </c>
      <c r="BQ62" s="7">
        <v>0</v>
      </c>
      <c r="BR62" s="7">
        <v>37.200000000000003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0</v>
      </c>
      <c r="BY62" s="7">
        <v>0</v>
      </c>
      <c r="BZ62" s="7">
        <v>0</v>
      </c>
      <c r="CA62" s="7">
        <v>0</v>
      </c>
      <c r="CB62" s="7">
        <v>0</v>
      </c>
      <c r="CC62" s="7">
        <v>0</v>
      </c>
      <c r="CD62" s="7">
        <v>0</v>
      </c>
      <c r="CE62" s="7">
        <v>0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0</v>
      </c>
      <c r="CQ62" s="7">
        <v>0</v>
      </c>
      <c r="CR62" s="7">
        <v>0</v>
      </c>
      <c r="CS62" s="7">
        <v>0</v>
      </c>
      <c r="CT62" s="7">
        <v>0</v>
      </c>
      <c r="CU62" s="7">
        <v>0</v>
      </c>
      <c r="CV62" s="7">
        <v>0</v>
      </c>
      <c r="CW62" s="7">
        <v>0</v>
      </c>
      <c r="CX62" s="7">
        <v>0</v>
      </c>
      <c r="CY62" s="7">
        <v>0</v>
      </c>
      <c r="CZ62" s="7">
        <v>0</v>
      </c>
      <c r="DA62" s="7">
        <v>0</v>
      </c>
      <c r="DB62" s="7">
        <v>0</v>
      </c>
      <c r="DC62" s="7">
        <v>0</v>
      </c>
      <c r="DD62" s="7">
        <v>0</v>
      </c>
      <c r="DE62" s="7">
        <v>75.489999999999995</v>
      </c>
      <c r="DF62" s="5">
        <v>42767</v>
      </c>
      <c r="DG62" t="e">
        <f>VLOOKUP(D62,#REF!,2,FALSE)</f>
        <v>#REF!</v>
      </c>
    </row>
    <row r="63" spans="1:111" x14ac:dyDescent="0.25">
      <c r="A63" s="4" t="s">
        <v>192</v>
      </c>
      <c r="B63" s="4" t="s">
        <v>78</v>
      </c>
      <c r="C63" s="4" t="s">
        <v>193</v>
      </c>
      <c r="D63" s="4" t="s">
        <v>54</v>
      </c>
      <c r="E63" s="5">
        <v>43120</v>
      </c>
      <c r="F63" s="4" t="s">
        <v>199</v>
      </c>
      <c r="G63" s="4" t="s">
        <v>195</v>
      </c>
      <c r="H63" s="6">
        <v>12</v>
      </c>
      <c r="I63" s="7">
        <v>120</v>
      </c>
      <c r="J63" s="6">
        <v>0</v>
      </c>
      <c r="K63" s="6">
        <v>0</v>
      </c>
      <c r="L63" s="7">
        <v>88.36</v>
      </c>
      <c r="M63" s="5">
        <v>43070</v>
      </c>
      <c r="N63" s="6">
        <v>0.5</v>
      </c>
      <c r="O63" s="7">
        <v>184.8</v>
      </c>
      <c r="P63" s="7">
        <v>0</v>
      </c>
      <c r="Q63" s="7">
        <v>13.68</v>
      </c>
      <c r="R63" s="7">
        <v>20.52</v>
      </c>
      <c r="S63" s="7">
        <v>7.2</v>
      </c>
      <c r="T63" s="7">
        <v>34.200000000000003</v>
      </c>
      <c r="U63" s="7">
        <v>14.4</v>
      </c>
      <c r="V63" s="7">
        <v>0</v>
      </c>
      <c r="W63" s="7">
        <v>10.08</v>
      </c>
      <c r="X63" s="7">
        <v>15.12</v>
      </c>
      <c r="Y63" s="7">
        <v>25.2</v>
      </c>
      <c r="Z63" s="7">
        <v>0</v>
      </c>
      <c r="AA63" s="7">
        <v>3.6</v>
      </c>
      <c r="AB63" s="7">
        <v>5.4</v>
      </c>
      <c r="AC63" s="7">
        <v>9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7">
        <v>0</v>
      </c>
      <c r="BI63" s="7">
        <v>0</v>
      </c>
      <c r="BJ63" s="5">
        <v>43148</v>
      </c>
      <c r="BK63" s="4" t="s">
        <v>196</v>
      </c>
      <c r="BL63" s="7">
        <v>0</v>
      </c>
      <c r="BM63" s="7">
        <v>0</v>
      </c>
      <c r="BN63" s="7">
        <v>0</v>
      </c>
      <c r="BO63" s="7">
        <v>0</v>
      </c>
      <c r="BP63" s="7">
        <v>7.2</v>
      </c>
      <c r="BQ63" s="7">
        <v>0</v>
      </c>
      <c r="BR63" s="7">
        <v>14.4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0</v>
      </c>
      <c r="BY63" s="7">
        <v>0</v>
      </c>
      <c r="BZ63" s="7">
        <v>0</v>
      </c>
      <c r="CA63" s="7">
        <v>0</v>
      </c>
      <c r="CB63" s="7">
        <v>0</v>
      </c>
      <c r="CC63" s="7">
        <v>0</v>
      </c>
      <c r="CD63" s="7">
        <v>0</v>
      </c>
      <c r="CE63" s="7">
        <v>0</v>
      </c>
      <c r="CF63" s="7">
        <v>0</v>
      </c>
      <c r="CG63" s="7">
        <v>0</v>
      </c>
      <c r="CH63" s="7">
        <v>0</v>
      </c>
      <c r="CI63" s="7">
        <v>0</v>
      </c>
      <c r="CJ63" s="7">
        <v>0</v>
      </c>
      <c r="CK63" s="7">
        <v>0</v>
      </c>
      <c r="CL63" s="7">
        <v>0</v>
      </c>
      <c r="CM63" s="7">
        <v>0</v>
      </c>
      <c r="CN63" s="7">
        <v>0</v>
      </c>
      <c r="CO63" s="7">
        <v>0</v>
      </c>
      <c r="CP63" s="7">
        <v>0</v>
      </c>
      <c r="CQ63" s="7">
        <v>0</v>
      </c>
      <c r="CR63" s="7">
        <v>0</v>
      </c>
      <c r="CS63" s="7">
        <v>0</v>
      </c>
      <c r="CT63" s="7">
        <v>0</v>
      </c>
      <c r="CU63" s="7">
        <v>0</v>
      </c>
      <c r="CV63" s="7">
        <v>0</v>
      </c>
      <c r="CW63" s="7">
        <v>0</v>
      </c>
      <c r="CX63" s="7">
        <v>0</v>
      </c>
      <c r="CY63" s="7">
        <v>0</v>
      </c>
      <c r="CZ63" s="7">
        <v>0</v>
      </c>
      <c r="DA63" s="7">
        <v>0</v>
      </c>
      <c r="DB63" s="7">
        <v>0</v>
      </c>
      <c r="DC63" s="7">
        <v>0</v>
      </c>
      <c r="DD63" s="7">
        <v>0</v>
      </c>
      <c r="DE63" s="7">
        <v>75.489999999999995</v>
      </c>
      <c r="DF63" s="5">
        <v>42767</v>
      </c>
      <c r="DG63" t="e">
        <f>VLOOKUP(D63,#REF!,2,FALSE)</f>
        <v>#REF!</v>
      </c>
    </row>
    <row r="64" spans="1:111" x14ac:dyDescent="0.25">
      <c r="A64" s="4" t="s">
        <v>192</v>
      </c>
      <c r="B64" s="4" t="s">
        <v>78</v>
      </c>
      <c r="C64" s="4" t="s">
        <v>193</v>
      </c>
      <c r="D64" s="4" t="s">
        <v>50</v>
      </c>
      <c r="E64" s="5">
        <v>43108</v>
      </c>
      <c r="F64" s="4" t="s">
        <v>199</v>
      </c>
      <c r="G64" s="4" t="s">
        <v>195</v>
      </c>
      <c r="H64" s="6">
        <v>24</v>
      </c>
      <c r="I64" s="7">
        <v>102.17</v>
      </c>
      <c r="J64" s="6">
        <v>0</v>
      </c>
      <c r="K64" s="6">
        <v>0</v>
      </c>
      <c r="L64" s="7">
        <v>88.36</v>
      </c>
      <c r="M64" s="5">
        <v>43070</v>
      </c>
      <c r="N64" s="6">
        <v>0.5</v>
      </c>
      <c r="O64" s="7">
        <v>369.6</v>
      </c>
      <c r="P64" s="7">
        <v>0</v>
      </c>
      <c r="Q64" s="7">
        <v>23.29</v>
      </c>
      <c r="R64" s="7">
        <v>34.950000000000003</v>
      </c>
      <c r="S64" s="7">
        <v>12.26</v>
      </c>
      <c r="T64" s="7">
        <v>58.24</v>
      </c>
      <c r="U64" s="7">
        <v>24.52</v>
      </c>
      <c r="V64" s="7">
        <v>0</v>
      </c>
      <c r="W64" s="7">
        <v>17.16</v>
      </c>
      <c r="X64" s="7">
        <v>25.75</v>
      </c>
      <c r="Y64" s="7">
        <v>42.91</v>
      </c>
      <c r="Z64" s="7">
        <v>0</v>
      </c>
      <c r="AA64" s="7">
        <v>6.13</v>
      </c>
      <c r="AB64" s="7">
        <v>9.1999999999999993</v>
      </c>
      <c r="AC64" s="7">
        <v>15.33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7">
        <v>0</v>
      </c>
      <c r="AP64" s="7">
        <v>0</v>
      </c>
      <c r="AQ64" s="7">
        <v>0</v>
      </c>
      <c r="AR64" s="7">
        <v>0</v>
      </c>
      <c r="AS64" s="7">
        <v>0</v>
      </c>
      <c r="AT64" s="7">
        <v>0</v>
      </c>
      <c r="AU64" s="7">
        <v>0</v>
      </c>
      <c r="AV64" s="7">
        <v>0</v>
      </c>
      <c r="AW64" s="7">
        <v>0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7">
        <v>0</v>
      </c>
      <c r="BI64" s="7">
        <v>0</v>
      </c>
      <c r="BJ64" s="5">
        <v>43148</v>
      </c>
      <c r="BK64" s="4" t="s">
        <v>79</v>
      </c>
      <c r="BL64" s="7">
        <v>0</v>
      </c>
      <c r="BM64" s="7">
        <v>0</v>
      </c>
      <c r="BN64" s="7">
        <v>0</v>
      </c>
      <c r="BO64" s="7">
        <v>0</v>
      </c>
      <c r="BP64" s="7">
        <v>12.26</v>
      </c>
      <c r="BQ64" s="7">
        <v>0</v>
      </c>
      <c r="BR64" s="7">
        <v>24.52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0</v>
      </c>
      <c r="BY64" s="7">
        <v>0</v>
      </c>
      <c r="BZ64" s="7">
        <v>0</v>
      </c>
      <c r="CA64" s="7">
        <v>0</v>
      </c>
      <c r="CB64" s="7">
        <v>0</v>
      </c>
      <c r="CC64" s="7">
        <v>0</v>
      </c>
      <c r="CD64" s="7">
        <v>0</v>
      </c>
      <c r="CE64" s="7">
        <v>0</v>
      </c>
      <c r="CF64" s="7">
        <v>0</v>
      </c>
      <c r="CG64" s="7">
        <v>0</v>
      </c>
      <c r="CH64" s="7">
        <v>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0</v>
      </c>
      <c r="CP64" s="7">
        <v>0</v>
      </c>
      <c r="CQ64" s="7">
        <v>0</v>
      </c>
      <c r="CR64" s="7">
        <v>0</v>
      </c>
      <c r="CS64" s="7">
        <v>0</v>
      </c>
      <c r="CT64" s="7">
        <v>0</v>
      </c>
      <c r="CU64" s="7">
        <v>0</v>
      </c>
      <c r="CV64" s="7">
        <v>0</v>
      </c>
      <c r="CW64" s="7">
        <v>0</v>
      </c>
      <c r="CX64" s="7">
        <v>0</v>
      </c>
      <c r="CY64" s="7">
        <v>0</v>
      </c>
      <c r="CZ64" s="7">
        <v>0</v>
      </c>
      <c r="DA64" s="7">
        <v>0</v>
      </c>
      <c r="DB64" s="7">
        <v>0</v>
      </c>
      <c r="DC64" s="7">
        <v>0</v>
      </c>
      <c r="DD64" s="7">
        <v>0</v>
      </c>
      <c r="DE64" s="7">
        <v>75.489999999999995</v>
      </c>
      <c r="DF64" s="5">
        <v>42767</v>
      </c>
      <c r="DG64" t="e">
        <f>VLOOKUP(D64,#REF!,2,FALSE)</f>
        <v>#REF!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21"/>
  <dimension ref="A1:Q3"/>
  <sheetViews>
    <sheetView tabSelected="1" workbookViewId="0">
      <selection activeCell="F15" sqref="F15"/>
    </sheetView>
  </sheetViews>
  <sheetFormatPr baseColWidth="10" defaultRowHeight="15" x14ac:dyDescent="0.25"/>
  <cols>
    <col min="1" max="1" width="8.5703125" customWidth="1"/>
    <col min="2" max="2" width="8.42578125" customWidth="1"/>
    <col min="3" max="3" width="10.28515625" bestFit="1" customWidth="1"/>
    <col min="4" max="4" width="12" bestFit="1" customWidth="1"/>
    <col min="5" max="5" width="13.140625" customWidth="1"/>
    <col min="6" max="16" width="10.5703125" customWidth="1"/>
    <col min="17" max="17" width="11.5703125" bestFit="1" customWidth="1"/>
  </cols>
  <sheetData>
    <row r="1" spans="1:17" x14ac:dyDescent="0.25">
      <c r="A1" t="s">
        <v>82</v>
      </c>
      <c r="B1" t="s">
        <v>83</v>
      </c>
      <c r="C1" t="s">
        <v>84</v>
      </c>
      <c r="D1" t="s">
        <v>85</v>
      </c>
      <c r="E1" t="s">
        <v>96</v>
      </c>
      <c r="F1" t="s">
        <v>103</v>
      </c>
      <c r="G1" t="s">
        <v>107</v>
      </c>
      <c r="H1" t="s">
        <v>100</v>
      </c>
      <c r="I1" t="s">
        <v>102</v>
      </c>
      <c r="J1" t="s">
        <v>104</v>
      </c>
      <c r="K1" t="s">
        <v>105</v>
      </c>
      <c r="L1" t="s">
        <v>106</v>
      </c>
      <c r="M1" t="s">
        <v>108</v>
      </c>
      <c r="N1" t="s">
        <v>109</v>
      </c>
      <c r="O1" t="s">
        <v>110</v>
      </c>
      <c r="P1" t="s">
        <v>90</v>
      </c>
      <c r="Q1" t="s">
        <v>236</v>
      </c>
    </row>
    <row r="2" spans="1:17" x14ac:dyDescent="0.25"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t="s">
        <v>236</v>
      </c>
      <c r="E3" s="30">
        <f>SUBTOTAL(109,Tabla_ConsultaMensualSUA[CF])</f>
        <v>0</v>
      </c>
      <c r="F3" s="30">
        <f>SUBTOTAL(109,Tabla_ConsultaMensualSUA[EXPA])</f>
        <v>0</v>
      </c>
      <c r="G3" s="30">
        <f>SUBTOTAL(109,Tabla_ConsultaMensualSUA[EXO])</f>
        <v>0</v>
      </c>
      <c r="H3" s="30">
        <f>SUBTOTAL(109,Tabla_ConsultaMensualSUA[RT])</f>
        <v>0</v>
      </c>
      <c r="I3" s="30">
        <f>SUBTOTAL(109,Tabla_ConsultaMensualSUA[GPS])</f>
        <v>0</v>
      </c>
      <c r="J3" s="30">
        <f>SUBTOTAL(109,Tabla_ConsultaMensualSUA[PDP])</f>
        <v>0</v>
      </c>
      <c r="K3" s="30">
        <f>SUBTOTAL(109,Tabla_ConsultaMensualSUA[GMPP])</f>
        <v>0</v>
      </c>
      <c r="L3" s="30">
        <f>SUBTOTAL(109,Tabla_ConsultaMensualSUA[IVP])</f>
        <v>0</v>
      </c>
      <c r="M3" s="30">
        <f>SUBTOTAL(109,Tabla_ConsultaMensualSUA[PDO])</f>
        <v>0</v>
      </c>
      <c r="N3" s="30">
        <f>SUBTOTAL(109,Tabla_ConsultaMensualSUA[GMPO])</f>
        <v>0</v>
      </c>
      <c r="O3" s="30">
        <f>SUBTOTAL(109,Tabla_ConsultaMensualSUA[IVO])</f>
        <v>0</v>
      </c>
      <c r="P3" s="30">
        <f>SUBTOTAL(109,Tabla_ConsultaMensualSUA[Sal_Dia])</f>
        <v>0</v>
      </c>
      <c r="Q3" s="30">
        <f>SUBTOTAL(109,Tabla_ConsultaMensualSUA[Total])</f>
        <v>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"/>
  <dimension ref="A1:N3"/>
  <sheetViews>
    <sheetView workbookViewId="0">
      <selection activeCell="E2" sqref="E2"/>
    </sheetView>
  </sheetViews>
  <sheetFormatPr baseColWidth="10" defaultRowHeight="15" x14ac:dyDescent="0.25"/>
  <cols>
    <col min="1" max="1" width="12.28515625" bestFit="1" customWidth="1"/>
    <col min="2" max="2" width="11.5703125" customWidth="1"/>
    <col min="3" max="3" width="10.28515625" bestFit="1" customWidth="1"/>
    <col min="4" max="4" width="12" bestFit="1" customWidth="1"/>
    <col min="5" max="5" width="8" bestFit="1" customWidth="1"/>
    <col min="6" max="14" width="15.140625" customWidth="1"/>
    <col min="15" max="15" width="7" bestFit="1" customWidth="1"/>
    <col min="16" max="18" width="8" bestFit="1" customWidth="1"/>
    <col min="19" max="19" width="8.85546875" bestFit="1" customWidth="1"/>
    <col min="20" max="20" width="8" bestFit="1" customWidth="1"/>
    <col min="21" max="21" width="7.140625" bestFit="1" customWidth="1"/>
    <col min="22" max="22" width="9.140625" bestFit="1" customWidth="1"/>
    <col min="23" max="23" width="8" bestFit="1" customWidth="1"/>
    <col min="24" max="24" width="9.7109375" bestFit="1" customWidth="1"/>
    <col min="25" max="25" width="11.5703125" bestFit="1" customWidth="1"/>
  </cols>
  <sheetData>
    <row r="1" spans="1:14" x14ac:dyDescent="0.25">
      <c r="A1" t="s">
        <v>204</v>
      </c>
      <c r="B1" t="s">
        <v>83</v>
      </c>
      <c r="C1" t="s">
        <v>84</v>
      </c>
      <c r="D1" t="s">
        <v>85</v>
      </c>
      <c r="E1" t="s">
        <v>90</v>
      </c>
      <c r="F1" t="s">
        <v>205</v>
      </c>
      <c r="G1" t="s">
        <v>206</v>
      </c>
      <c r="H1" t="s">
        <v>207</v>
      </c>
      <c r="I1" t="s">
        <v>208</v>
      </c>
      <c r="J1" t="s">
        <v>209</v>
      </c>
      <c r="K1" t="s">
        <v>210</v>
      </c>
      <c r="L1" t="s">
        <v>237</v>
      </c>
      <c r="M1" t="s">
        <v>238</v>
      </c>
      <c r="N1" t="s">
        <v>236</v>
      </c>
    </row>
    <row r="2" spans="1:14" x14ac:dyDescent="0.25"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5">
      <c r="A3" t="s">
        <v>236</v>
      </c>
      <c r="F3" s="30">
        <f>SUBTOTAL(109,Tabla_ConsultaBimestralSUA[Retiro])</f>
        <v>0</v>
      </c>
      <c r="G3" s="30">
        <f>SUBTOTAL(109,Tabla_ConsultaBimestralSUA[CyVP])</f>
        <v>0</v>
      </c>
      <c r="H3" s="30">
        <f>SUBTOTAL(109,Tabla_ConsultaBimestralSUA[CyVO])</f>
        <v>0</v>
      </c>
      <c r="I3" s="30">
        <f>SUBTOTAL(109,Tabla_ConsultaBimestralSUA[Aportasc])</f>
        <v>0</v>
      </c>
      <c r="J3" s="30">
        <f>SUBTOTAL(109,Tabla_ConsultaBimestralSUA[Aportacc])</f>
        <v>0</v>
      </c>
      <c r="K3" s="30">
        <f>SUBTOTAL(109,Tabla_ConsultaBimestralSUA[Amortiza])</f>
        <v>0</v>
      </c>
      <c r="L3" s="30"/>
      <c r="M3" s="30"/>
      <c r="N3" s="30">
        <f>SUBTOTAL(109,Tabla_ConsultaBimestralSUA[Total])</f>
        <v>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9"/>
  <dimension ref="A1:H2"/>
  <sheetViews>
    <sheetView workbookViewId="0">
      <selection activeCell="E2" sqref="E2"/>
    </sheetView>
  </sheetViews>
  <sheetFormatPr baseColWidth="10" defaultRowHeight="15" x14ac:dyDescent="0.25"/>
  <cols>
    <col min="1" max="1" width="12.42578125" bestFit="1" customWidth="1"/>
    <col min="2" max="2" width="8" customWidth="1"/>
    <col min="3" max="3" width="20.85546875" customWidth="1"/>
    <col min="4" max="4" width="14.42578125" customWidth="1"/>
    <col min="5" max="5" width="46.140625" bestFit="1" customWidth="1"/>
    <col min="6" max="7" width="15.7109375" bestFit="1" customWidth="1"/>
    <col min="8" max="8" width="46.140625" bestFit="1" customWidth="1"/>
    <col min="9" max="9" width="15.7109375" bestFit="1" customWidth="1"/>
  </cols>
  <sheetData>
    <row r="1" spans="1:8" x14ac:dyDescent="0.25">
      <c r="A1" t="s">
        <v>72</v>
      </c>
      <c r="B1" t="s">
        <v>73</v>
      </c>
      <c r="C1" t="s">
        <v>0</v>
      </c>
      <c r="D1" t="s">
        <v>74</v>
      </c>
      <c r="E1" t="s">
        <v>239</v>
      </c>
      <c r="F1" t="s">
        <v>75</v>
      </c>
      <c r="G1" t="s">
        <v>76</v>
      </c>
      <c r="H1" t="s">
        <v>77</v>
      </c>
    </row>
    <row r="2" spans="1:8" x14ac:dyDescent="0.25">
      <c r="E2" s="45"/>
      <c r="G2" s="45"/>
      <c r="H2" s="45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/>
  <dimension ref="A1:DG63"/>
  <sheetViews>
    <sheetView topLeftCell="CO1" workbookViewId="0">
      <selection activeCell="CU26" sqref="CU26"/>
    </sheetView>
  </sheetViews>
  <sheetFormatPr baseColWidth="10" defaultRowHeight="15" x14ac:dyDescent="0.25"/>
  <sheetData>
    <row r="1" spans="1:111" x14ac:dyDescent="0.25">
      <c r="A1" s="1" t="s">
        <v>82</v>
      </c>
      <c r="B1" s="1" t="s">
        <v>83</v>
      </c>
      <c r="C1" s="1" t="s">
        <v>84</v>
      </c>
      <c r="D1" s="1" t="s">
        <v>85</v>
      </c>
      <c r="E1" s="1" t="s">
        <v>86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94</v>
      </c>
      <c r="N1" s="1" t="s">
        <v>95</v>
      </c>
      <c r="O1" s="3" t="s">
        <v>96</v>
      </c>
      <c r="P1" s="1" t="s">
        <v>97</v>
      </c>
      <c r="Q1" s="1" t="s">
        <v>98</v>
      </c>
      <c r="R1" s="1" t="s">
        <v>99</v>
      </c>
      <c r="S1" s="3" t="s">
        <v>100</v>
      </c>
      <c r="T1" s="1" t="s">
        <v>101</v>
      </c>
      <c r="U1" s="3" t="s">
        <v>102</v>
      </c>
      <c r="V1" s="1" t="s">
        <v>103</v>
      </c>
      <c r="W1" s="3" t="s">
        <v>104</v>
      </c>
      <c r="X1" s="3" t="s">
        <v>105</v>
      </c>
      <c r="Y1" s="3" t="s">
        <v>106</v>
      </c>
      <c r="Z1" s="1" t="s">
        <v>107</v>
      </c>
      <c r="AA1" s="2" t="s">
        <v>108</v>
      </c>
      <c r="AB1" s="2" t="s">
        <v>109</v>
      </c>
      <c r="AC1" s="2" t="s">
        <v>110</v>
      </c>
      <c r="AD1" s="1" t="s">
        <v>111</v>
      </c>
      <c r="AE1" s="1" t="s">
        <v>112</v>
      </c>
      <c r="AF1" s="1" t="s">
        <v>113</v>
      </c>
      <c r="AG1" s="1" t="s">
        <v>114</v>
      </c>
      <c r="AH1" s="1" t="s">
        <v>115</v>
      </c>
      <c r="AI1" s="1" t="s">
        <v>116</v>
      </c>
      <c r="AJ1" s="1" t="s">
        <v>117</v>
      </c>
      <c r="AK1" s="1" t="s">
        <v>118</v>
      </c>
      <c r="AL1" s="1" t="s">
        <v>119</v>
      </c>
      <c r="AM1" s="1" t="s">
        <v>120</v>
      </c>
      <c r="AN1" s="1" t="s">
        <v>121</v>
      </c>
      <c r="AO1" s="1" t="s">
        <v>122</v>
      </c>
      <c r="AP1" s="1" t="s">
        <v>123</v>
      </c>
      <c r="AQ1" s="1" t="s">
        <v>124</v>
      </c>
      <c r="AR1" s="1" t="s">
        <v>125</v>
      </c>
      <c r="AS1" s="1" t="s">
        <v>126</v>
      </c>
      <c r="AT1" s="1" t="s">
        <v>127</v>
      </c>
      <c r="AU1" s="1" t="s">
        <v>128</v>
      </c>
      <c r="AV1" s="1" t="s">
        <v>129</v>
      </c>
      <c r="AW1" s="1" t="s">
        <v>130</v>
      </c>
      <c r="AX1" s="1" t="s">
        <v>131</v>
      </c>
      <c r="AY1" s="1" t="s">
        <v>132</v>
      </c>
      <c r="AZ1" s="1" t="s">
        <v>133</v>
      </c>
      <c r="BA1" s="1" t="s">
        <v>134</v>
      </c>
      <c r="BB1" s="1" t="s">
        <v>135</v>
      </c>
      <c r="BC1" s="1" t="s">
        <v>136</v>
      </c>
      <c r="BD1" s="1" t="s">
        <v>137</v>
      </c>
      <c r="BE1" s="1" t="s">
        <v>138</v>
      </c>
      <c r="BF1" s="1" t="s">
        <v>139</v>
      </c>
      <c r="BG1" s="1" t="s">
        <v>140</v>
      </c>
      <c r="BH1" s="1" t="s">
        <v>141</v>
      </c>
      <c r="BI1" s="1" t="s">
        <v>142</v>
      </c>
      <c r="BJ1" s="1" t="s">
        <v>143</v>
      </c>
      <c r="BK1" s="1" t="s">
        <v>144</v>
      </c>
      <c r="BL1" s="1" t="s">
        <v>145</v>
      </c>
      <c r="BM1" s="1" t="s">
        <v>146</v>
      </c>
      <c r="BN1" s="1" t="s">
        <v>147</v>
      </c>
      <c r="BO1" s="1" t="s">
        <v>148</v>
      </c>
      <c r="BP1" s="1" t="s">
        <v>149</v>
      </c>
      <c r="BQ1" s="1" t="s">
        <v>150</v>
      </c>
      <c r="BR1" s="1" t="s">
        <v>151</v>
      </c>
      <c r="BS1" s="1" t="s">
        <v>152</v>
      </c>
      <c r="BT1" s="1" t="s">
        <v>153</v>
      </c>
      <c r="BU1" s="1" t="s">
        <v>154</v>
      </c>
      <c r="BV1" s="1" t="s">
        <v>155</v>
      </c>
      <c r="BW1" s="1" t="s">
        <v>156</v>
      </c>
      <c r="BX1" s="1" t="s">
        <v>157</v>
      </c>
      <c r="BY1" s="1" t="s">
        <v>158</v>
      </c>
      <c r="BZ1" s="1" t="s">
        <v>159</v>
      </c>
      <c r="CA1" s="1" t="s">
        <v>160</v>
      </c>
      <c r="CB1" s="1" t="s">
        <v>161</v>
      </c>
      <c r="CC1" s="1" t="s">
        <v>162</v>
      </c>
      <c r="CD1" s="1" t="s">
        <v>163</v>
      </c>
      <c r="CE1" s="1" t="s">
        <v>164</v>
      </c>
      <c r="CF1" s="1" t="s">
        <v>165</v>
      </c>
      <c r="CG1" s="1" t="s">
        <v>166</v>
      </c>
      <c r="CH1" s="1" t="s">
        <v>167</v>
      </c>
      <c r="CI1" s="1" t="s">
        <v>168</v>
      </c>
      <c r="CJ1" s="1" t="s">
        <v>169</v>
      </c>
      <c r="CK1" s="1" t="s">
        <v>170</v>
      </c>
      <c r="CL1" s="1" t="s">
        <v>171</v>
      </c>
      <c r="CM1" s="1" t="s">
        <v>172</v>
      </c>
      <c r="CN1" s="1" t="s">
        <v>173</v>
      </c>
      <c r="CO1" s="1" t="s">
        <v>174</v>
      </c>
      <c r="CP1" s="1" t="s">
        <v>175</v>
      </c>
      <c r="CQ1" s="1" t="s">
        <v>176</v>
      </c>
      <c r="CR1" s="1" t="s">
        <v>177</v>
      </c>
      <c r="CS1" s="1" t="s">
        <v>178</v>
      </c>
      <c r="CT1" s="1" t="s">
        <v>179</v>
      </c>
      <c r="CU1" s="1" t="s">
        <v>180</v>
      </c>
      <c r="CV1" s="1" t="s">
        <v>181</v>
      </c>
      <c r="CW1" s="1" t="s">
        <v>182</v>
      </c>
      <c r="CX1" s="1" t="s">
        <v>183</v>
      </c>
      <c r="CY1" s="1" t="s">
        <v>184</v>
      </c>
      <c r="CZ1" s="1" t="s">
        <v>185</v>
      </c>
      <c r="DA1" s="1" t="s">
        <v>186</v>
      </c>
      <c r="DB1" s="1" t="s">
        <v>187</v>
      </c>
      <c r="DC1" s="1" t="s">
        <v>188</v>
      </c>
      <c r="DD1" s="1" t="s">
        <v>189</v>
      </c>
      <c r="DE1" s="1" t="s">
        <v>190</v>
      </c>
      <c r="DF1" s="1" t="s">
        <v>191</v>
      </c>
      <c r="DG1" s="28" t="s">
        <v>229</v>
      </c>
    </row>
    <row r="2" spans="1:111" x14ac:dyDescent="0.25">
      <c r="A2" s="9" t="s">
        <v>192</v>
      </c>
      <c r="B2" s="9" t="s">
        <v>78</v>
      </c>
      <c r="C2" s="9" t="s">
        <v>202</v>
      </c>
      <c r="D2" s="9" t="s">
        <v>26</v>
      </c>
      <c r="E2" s="10">
        <v>43132</v>
      </c>
      <c r="F2" s="9" t="s">
        <v>194</v>
      </c>
      <c r="G2" s="9" t="s">
        <v>195</v>
      </c>
      <c r="H2" s="11">
        <v>28</v>
      </c>
      <c r="I2" s="12">
        <v>120</v>
      </c>
      <c r="J2" s="11">
        <v>0</v>
      </c>
      <c r="K2" s="11">
        <v>0</v>
      </c>
      <c r="L2" s="12">
        <v>88.36</v>
      </c>
      <c r="M2" s="10">
        <v>43070</v>
      </c>
      <c r="N2" s="11">
        <v>0.5</v>
      </c>
      <c r="O2" s="12">
        <v>460.39</v>
      </c>
      <c r="P2" s="12">
        <v>0</v>
      </c>
      <c r="Q2" s="12">
        <v>31.92</v>
      </c>
      <c r="R2" s="12">
        <v>47.88</v>
      </c>
      <c r="S2" s="12">
        <v>16.8</v>
      </c>
      <c r="T2" s="12">
        <v>79.8</v>
      </c>
      <c r="U2" s="12">
        <v>33.6</v>
      </c>
      <c r="V2" s="12">
        <v>0</v>
      </c>
      <c r="W2" s="12">
        <v>23.52</v>
      </c>
      <c r="X2" s="12">
        <v>35.28</v>
      </c>
      <c r="Y2" s="12">
        <v>58.8</v>
      </c>
      <c r="Z2" s="12">
        <v>0</v>
      </c>
      <c r="AA2" s="12">
        <v>8.4</v>
      </c>
      <c r="AB2" s="12">
        <v>12.6</v>
      </c>
      <c r="AC2" s="12">
        <v>21</v>
      </c>
      <c r="AD2" s="12">
        <v>0</v>
      </c>
      <c r="AE2" s="12">
        <v>0</v>
      </c>
      <c r="AF2" s="12">
        <v>0</v>
      </c>
      <c r="AG2" s="12">
        <v>0</v>
      </c>
      <c r="AH2" s="12">
        <v>0</v>
      </c>
      <c r="AI2" s="12">
        <v>0</v>
      </c>
      <c r="AJ2" s="12">
        <v>0</v>
      </c>
      <c r="AK2" s="12">
        <v>0</v>
      </c>
      <c r="AL2" s="12">
        <v>0</v>
      </c>
      <c r="AM2" s="12">
        <v>0</v>
      </c>
      <c r="AN2" s="12">
        <v>0</v>
      </c>
      <c r="AO2" s="12">
        <v>0</v>
      </c>
      <c r="AP2" s="12">
        <v>0</v>
      </c>
      <c r="AQ2" s="12">
        <v>0</v>
      </c>
      <c r="AR2" s="12">
        <v>0</v>
      </c>
      <c r="AS2" s="12">
        <v>0</v>
      </c>
      <c r="AT2" s="12">
        <v>0</v>
      </c>
      <c r="AU2" s="12">
        <v>0</v>
      </c>
      <c r="AV2" s="12">
        <v>0</v>
      </c>
      <c r="AW2" s="12">
        <v>0</v>
      </c>
      <c r="AX2" s="12">
        <v>0</v>
      </c>
      <c r="AY2" s="12">
        <v>0</v>
      </c>
      <c r="AZ2" s="12">
        <v>0</v>
      </c>
      <c r="BA2" s="12">
        <v>0</v>
      </c>
      <c r="BB2" s="12">
        <v>0</v>
      </c>
      <c r="BC2" s="12">
        <v>0</v>
      </c>
      <c r="BD2" s="12">
        <v>0</v>
      </c>
      <c r="BE2" s="12">
        <v>0</v>
      </c>
      <c r="BF2" s="12">
        <v>0</v>
      </c>
      <c r="BG2" s="12">
        <v>0</v>
      </c>
      <c r="BH2" s="12">
        <v>0</v>
      </c>
      <c r="BI2" s="12">
        <v>0</v>
      </c>
      <c r="BJ2" s="10">
        <v>43176</v>
      </c>
      <c r="BK2" s="9" t="s">
        <v>79</v>
      </c>
      <c r="BL2" s="12">
        <v>0</v>
      </c>
      <c r="BM2" s="12">
        <v>0</v>
      </c>
      <c r="BN2" s="12">
        <v>0</v>
      </c>
      <c r="BO2" s="12">
        <v>0</v>
      </c>
      <c r="BP2" s="12">
        <v>16.8</v>
      </c>
      <c r="BQ2" s="12">
        <v>0</v>
      </c>
      <c r="BR2" s="12">
        <v>33.6</v>
      </c>
      <c r="BS2" s="12">
        <v>0</v>
      </c>
      <c r="BT2" s="12">
        <v>0</v>
      </c>
      <c r="BU2" s="12">
        <v>0</v>
      </c>
      <c r="BV2" s="12">
        <v>0</v>
      </c>
      <c r="BW2" s="12">
        <v>0</v>
      </c>
      <c r="BX2" s="12">
        <v>0</v>
      </c>
      <c r="BY2" s="12">
        <v>0</v>
      </c>
      <c r="BZ2" s="12">
        <v>0</v>
      </c>
      <c r="CA2" s="12">
        <v>0</v>
      </c>
      <c r="CB2" s="12">
        <v>0</v>
      </c>
      <c r="CC2" s="12">
        <v>0</v>
      </c>
      <c r="CD2" s="12">
        <v>0</v>
      </c>
      <c r="CE2" s="12">
        <v>0</v>
      </c>
      <c r="CF2" s="12">
        <v>0</v>
      </c>
      <c r="CG2" s="12">
        <v>0</v>
      </c>
      <c r="CH2" s="12">
        <v>0</v>
      </c>
      <c r="CI2" s="12">
        <v>0</v>
      </c>
      <c r="CJ2" s="12">
        <v>0</v>
      </c>
      <c r="CK2" s="12">
        <v>0</v>
      </c>
      <c r="CL2" s="12">
        <v>0</v>
      </c>
      <c r="CM2" s="12">
        <v>0</v>
      </c>
      <c r="CN2" s="12">
        <v>0</v>
      </c>
      <c r="CO2" s="12">
        <v>0</v>
      </c>
      <c r="CP2" s="12">
        <v>0</v>
      </c>
      <c r="CQ2" s="12">
        <v>0</v>
      </c>
      <c r="CR2" s="12">
        <v>0</v>
      </c>
      <c r="CS2" s="12">
        <v>0</v>
      </c>
      <c r="CT2" s="12">
        <v>0</v>
      </c>
      <c r="CU2" s="12">
        <v>0</v>
      </c>
      <c r="CV2" s="12">
        <v>0</v>
      </c>
      <c r="CW2" s="12">
        <v>0</v>
      </c>
      <c r="CX2" s="12">
        <v>0</v>
      </c>
      <c r="CY2" s="12">
        <v>0</v>
      </c>
      <c r="CZ2" s="12">
        <v>0</v>
      </c>
      <c r="DA2" s="12">
        <v>0</v>
      </c>
      <c r="DB2" s="12">
        <v>0</v>
      </c>
      <c r="DC2" s="12">
        <v>0</v>
      </c>
      <c r="DD2" s="12">
        <v>0</v>
      </c>
      <c r="DE2" s="12">
        <v>80.599999999999994</v>
      </c>
      <c r="DF2" s="10">
        <v>43132</v>
      </c>
      <c r="DG2" t="e">
        <f>VLOOKUP(D2,#REF!,2,FALSE)</f>
        <v>#REF!</v>
      </c>
    </row>
    <row r="3" spans="1:111" x14ac:dyDescent="0.25">
      <c r="A3" s="9" t="s">
        <v>192</v>
      </c>
      <c r="B3" s="9" t="s">
        <v>78</v>
      </c>
      <c r="C3" s="9" t="s">
        <v>202</v>
      </c>
      <c r="D3" s="9" t="s">
        <v>27</v>
      </c>
      <c r="E3" s="10">
        <v>43132</v>
      </c>
      <c r="F3" s="9" t="s">
        <v>194</v>
      </c>
      <c r="G3" s="9" t="s">
        <v>195</v>
      </c>
      <c r="H3" s="11">
        <v>28</v>
      </c>
      <c r="I3" s="12">
        <v>97.75</v>
      </c>
      <c r="J3" s="11">
        <v>0</v>
      </c>
      <c r="K3" s="11">
        <v>0</v>
      </c>
      <c r="L3" s="12">
        <v>88.36</v>
      </c>
      <c r="M3" s="10">
        <v>43070</v>
      </c>
      <c r="N3" s="11">
        <v>0.5</v>
      </c>
      <c r="O3" s="12">
        <v>460.39</v>
      </c>
      <c r="P3" s="12">
        <v>0</v>
      </c>
      <c r="Q3" s="12">
        <v>26</v>
      </c>
      <c r="R3" s="12">
        <v>39</v>
      </c>
      <c r="S3" s="12">
        <v>13.69</v>
      </c>
      <c r="T3" s="12">
        <v>65.010000000000005</v>
      </c>
      <c r="U3" s="12">
        <v>27.37</v>
      </c>
      <c r="V3" s="12">
        <v>0</v>
      </c>
      <c r="W3" s="12">
        <v>19.16</v>
      </c>
      <c r="X3" s="12">
        <v>28.74</v>
      </c>
      <c r="Y3" s="12">
        <v>47.9</v>
      </c>
      <c r="Z3" s="12">
        <v>0</v>
      </c>
      <c r="AA3" s="12">
        <v>6.84</v>
      </c>
      <c r="AB3" s="12">
        <v>10.26</v>
      </c>
      <c r="AC3" s="12">
        <v>17.11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2">
        <v>0</v>
      </c>
      <c r="AS3" s="12">
        <v>0</v>
      </c>
      <c r="AT3" s="12">
        <v>0</v>
      </c>
      <c r="AU3" s="12">
        <v>0</v>
      </c>
      <c r="AV3" s="12">
        <v>0</v>
      </c>
      <c r="AW3" s="12">
        <v>0</v>
      </c>
      <c r="AX3" s="12">
        <v>0</v>
      </c>
      <c r="AY3" s="12">
        <v>0</v>
      </c>
      <c r="AZ3" s="12">
        <v>0</v>
      </c>
      <c r="BA3" s="12">
        <v>0</v>
      </c>
      <c r="BB3" s="12">
        <v>0</v>
      </c>
      <c r="BC3" s="12">
        <v>0</v>
      </c>
      <c r="BD3" s="12">
        <v>0</v>
      </c>
      <c r="BE3" s="12">
        <v>0</v>
      </c>
      <c r="BF3" s="12">
        <v>0</v>
      </c>
      <c r="BG3" s="12">
        <v>0</v>
      </c>
      <c r="BH3" s="12">
        <v>0</v>
      </c>
      <c r="BI3" s="12">
        <v>0</v>
      </c>
      <c r="BJ3" s="10">
        <v>43176</v>
      </c>
      <c r="BK3" s="9" t="s">
        <v>79</v>
      </c>
      <c r="BL3" s="12">
        <v>0</v>
      </c>
      <c r="BM3" s="12">
        <v>0</v>
      </c>
      <c r="BN3" s="12">
        <v>0</v>
      </c>
      <c r="BO3" s="12">
        <v>0</v>
      </c>
      <c r="BP3" s="12">
        <v>13.69</v>
      </c>
      <c r="BQ3" s="12">
        <v>0</v>
      </c>
      <c r="BR3" s="12">
        <v>27.37</v>
      </c>
      <c r="BS3" s="12">
        <v>0</v>
      </c>
      <c r="BT3" s="12">
        <v>0</v>
      </c>
      <c r="BU3" s="12">
        <v>0</v>
      </c>
      <c r="BV3" s="12">
        <v>0</v>
      </c>
      <c r="BW3" s="12">
        <v>0</v>
      </c>
      <c r="BX3" s="12">
        <v>0</v>
      </c>
      <c r="BY3" s="12">
        <v>0</v>
      </c>
      <c r="BZ3" s="12">
        <v>0</v>
      </c>
      <c r="CA3" s="12">
        <v>0</v>
      </c>
      <c r="CB3" s="12">
        <v>0</v>
      </c>
      <c r="CC3" s="12">
        <v>0</v>
      </c>
      <c r="CD3" s="12">
        <v>0</v>
      </c>
      <c r="CE3" s="12">
        <v>0</v>
      </c>
      <c r="CF3" s="12">
        <v>0</v>
      </c>
      <c r="CG3" s="12">
        <v>0</v>
      </c>
      <c r="CH3" s="12">
        <v>0</v>
      </c>
      <c r="CI3" s="12">
        <v>0</v>
      </c>
      <c r="CJ3" s="12">
        <v>0</v>
      </c>
      <c r="CK3" s="12">
        <v>0</v>
      </c>
      <c r="CL3" s="12">
        <v>0</v>
      </c>
      <c r="CM3" s="12">
        <v>0</v>
      </c>
      <c r="CN3" s="12">
        <v>0</v>
      </c>
      <c r="CO3" s="12">
        <v>0</v>
      </c>
      <c r="CP3" s="12">
        <v>0</v>
      </c>
      <c r="CQ3" s="12">
        <v>0</v>
      </c>
      <c r="CR3" s="12">
        <v>0</v>
      </c>
      <c r="CS3" s="12">
        <v>0</v>
      </c>
      <c r="CT3" s="12">
        <v>0</v>
      </c>
      <c r="CU3" s="12">
        <v>0</v>
      </c>
      <c r="CV3" s="12">
        <v>0</v>
      </c>
      <c r="CW3" s="12">
        <v>0</v>
      </c>
      <c r="CX3" s="12">
        <v>0</v>
      </c>
      <c r="CY3" s="12">
        <v>0</v>
      </c>
      <c r="CZ3" s="12">
        <v>0</v>
      </c>
      <c r="DA3" s="12">
        <v>0</v>
      </c>
      <c r="DB3" s="12">
        <v>0</v>
      </c>
      <c r="DC3" s="12">
        <v>0</v>
      </c>
      <c r="DD3" s="12">
        <v>0</v>
      </c>
      <c r="DE3" s="12">
        <v>80.599999999999994</v>
      </c>
      <c r="DF3" s="10">
        <v>43132</v>
      </c>
      <c r="DG3" t="e">
        <f>VLOOKUP(D3,#REF!,2,FALSE)</f>
        <v>#REF!</v>
      </c>
    </row>
    <row r="4" spans="1:111" x14ac:dyDescent="0.25">
      <c r="A4" s="9" t="s">
        <v>192</v>
      </c>
      <c r="B4" s="9" t="s">
        <v>78</v>
      </c>
      <c r="C4" s="9" t="s">
        <v>202</v>
      </c>
      <c r="D4" s="9" t="s">
        <v>30</v>
      </c>
      <c r="E4" s="10">
        <v>43132</v>
      </c>
      <c r="F4" s="9" t="s">
        <v>194</v>
      </c>
      <c r="G4" s="9" t="s">
        <v>195</v>
      </c>
      <c r="H4" s="11">
        <v>28</v>
      </c>
      <c r="I4" s="12">
        <v>120</v>
      </c>
      <c r="J4" s="11">
        <v>0</v>
      </c>
      <c r="K4" s="11">
        <v>0</v>
      </c>
      <c r="L4" s="12">
        <v>88.36</v>
      </c>
      <c r="M4" s="10">
        <v>43070</v>
      </c>
      <c r="N4" s="11">
        <v>0.5</v>
      </c>
      <c r="O4" s="12">
        <v>460.39</v>
      </c>
      <c r="P4" s="12">
        <v>0</v>
      </c>
      <c r="Q4" s="12">
        <v>31.92</v>
      </c>
      <c r="R4" s="12">
        <v>47.88</v>
      </c>
      <c r="S4" s="12">
        <v>16.8</v>
      </c>
      <c r="T4" s="12">
        <v>79.8</v>
      </c>
      <c r="U4" s="12">
        <v>33.6</v>
      </c>
      <c r="V4" s="12">
        <v>0</v>
      </c>
      <c r="W4" s="12">
        <v>23.52</v>
      </c>
      <c r="X4" s="12">
        <v>35.28</v>
      </c>
      <c r="Y4" s="12">
        <v>58.8</v>
      </c>
      <c r="Z4" s="12">
        <v>0</v>
      </c>
      <c r="AA4" s="12">
        <v>8.4</v>
      </c>
      <c r="AB4" s="12">
        <v>12.6</v>
      </c>
      <c r="AC4" s="12">
        <v>21</v>
      </c>
      <c r="AD4" s="12">
        <v>0</v>
      </c>
      <c r="AE4" s="12">
        <v>0</v>
      </c>
      <c r="AF4" s="12">
        <v>0</v>
      </c>
      <c r="AG4" s="12">
        <v>0</v>
      </c>
      <c r="AH4" s="12">
        <v>0</v>
      </c>
      <c r="AI4" s="12">
        <v>0</v>
      </c>
      <c r="AJ4" s="12">
        <v>0</v>
      </c>
      <c r="AK4" s="12">
        <v>0</v>
      </c>
      <c r="AL4" s="12">
        <v>0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2">
        <v>0</v>
      </c>
      <c r="AS4" s="12">
        <v>0</v>
      </c>
      <c r="AT4" s="12">
        <v>0</v>
      </c>
      <c r="AU4" s="12">
        <v>0</v>
      </c>
      <c r="AV4" s="12">
        <v>0</v>
      </c>
      <c r="AW4" s="12">
        <v>0</v>
      </c>
      <c r="AX4" s="12">
        <v>0</v>
      </c>
      <c r="AY4" s="12">
        <v>0</v>
      </c>
      <c r="AZ4" s="12">
        <v>0</v>
      </c>
      <c r="BA4" s="12">
        <v>0</v>
      </c>
      <c r="BB4" s="12">
        <v>0</v>
      </c>
      <c r="BC4" s="12">
        <v>0</v>
      </c>
      <c r="BD4" s="12">
        <v>0</v>
      </c>
      <c r="BE4" s="12">
        <v>0</v>
      </c>
      <c r="BF4" s="12">
        <v>0</v>
      </c>
      <c r="BG4" s="12">
        <v>0</v>
      </c>
      <c r="BH4" s="12">
        <v>0</v>
      </c>
      <c r="BI4" s="12">
        <v>0</v>
      </c>
      <c r="BJ4" s="10">
        <v>43176</v>
      </c>
      <c r="BK4" s="9" t="s">
        <v>79</v>
      </c>
      <c r="BL4" s="12">
        <v>0</v>
      </c>
      <c r="BM4" s="12">
        <v>0</v>
      </c>
      <c r="BN4" s="12">
        <v>0</v>
      </c>
      <c r="BO4" s="12">
        <v>0</v>
      </c>
      <c r="BP4" s="12">
        <v>16.8</v>
      </c>
      <c r="BQ4" s="12">
        <v>0</v>
      </c>
      <c r="BR4" s="12">
        <v>33.6</v>
      </c>
      <c r="BS4" s="12">
        <v>0</v>
      </c>
      <c r="BT4" s="12">
        <v>0</v>
      </c>
      <c r="BU4" s="12">
        <v>0</v>
      </c>
      <c r="BV4" s="12">
        <v>0</v>
      </c>
      <c r="BW4" s="12">
        <v>0</v>
      </c>
      <c r="BX4" s="12">
        <v>0</v>
      </c>
      <c r="BY4" s="12">
        <v>0</v>
      </c>
      <c r="BZ4" s="12">
        <v>0</v>
      </c>
      <c r="CA4" s="12">
        <v>0</v>
      </c>
      <c r="CB4" s="12">
        <v>0</v>
      </c>
      <c r="CC4" s="12">
        <v>0</v>
      </c>
      <c r="CD4" s="12">
        <v>0</v>
      </c>
      <c r="CE4" s="12">
        <v>0</v>
      </c>
      <c r="CF4" s="12">
        <v>0</v>
      </c>
      <c r="CG4" s="12">
        <v>0</v>
      </c>
      <c r="CH4" s="12">
        <v>0</v>
      </c>
      <c r="CI4" s="12">
        <v>0</v>
      </c>
      <c r="CJ4" s="12">
        <v>0</v>
      </c>
      <c r="CK4" s="12">
        <v>0</v>
      </c>
      <c r="CL4" s="12">
        <v>0</v>
      </c>
      <c r="CM4" s="12">
        <v>0</v>
      </c>
      <c r="CN4" s="12">
        <v>0</v>
      </c>
      <c r="CO4" s="12">
        <v>0</v>
      </c>
      <c r="CP4" s="12">
        <v>0</v>
      </c>
      <c r="CQ4" s="12">
        <v>0</v>
      </c>
      <c r="CR4" s="12">
        <v>0</v>
      </c>
      <c r="CS4" s="12">
        <v>0</v>
      </c>
      <c r="CT4" s="12">
        <v>0</v>
      </c>
      <c r="CU4" s="12">
        <v>0</v>
      </c>
      <c r="CV4" s="12">
        <v>0</v>
      </c>
      <c r="CW4" s="12">
        <v>0</v>
      </c>
      <c r="CX4" s="12">
        <v>0</v>
      </c>
      <c r="CY4" s="12">
        <v>0</v>
      </c>
      <c r="CZ4" s="12">
        <v>0</v>
      </c>
      <c r="DA4" s="12">
        <v>0</v>
      </c>
      <c r="DB4" s="12">
        <v>0</v>
      </c>
      <c r="DC4" s="12">
        <v>0</v>
      </c>
      <c r="DD4" s="12">
        <v>0</v>
      </c>
      <c r="DE4" s="12">
        <v>80.599999999999994</v>
      </c>
      <c r="DF4" s="10">
        <v>43132</v>
      </c>
      <c r="DG4" t="e">
        <f>VLOOKUP(D4,#REF!,2,FALSE)</f>
        <v>#REF!</v>
      </c>
    </row>
    <row r="5" spans="1:111" x14ac:dyDescent="0.25">
      <c r="A5" s="9" t="s">
        <v>192</v>
      </c>
      <c r="B5" s="9" t="s">
        <v>78</v>
      </c>
      <c r="C5" s="9" t="s">
        <v>202</v>
      </c>
      <c r="D5" s="9" t="s">
        <v>22</v>
      </c>
      <c r="E5" s="10">
        <v>43132</v>
      </c>
      <c r="F5" s="9" t="s">
        <v>194</v>
      </c>
      <c r="G5" s="9" t="s">
        <v>195</v>
      </c>
      <c r="H5" s="11">
        <v>28</v>
      </c>
      <c r="I5" s="12">
        <v>97.75</v>
      </c>
      <c r="J5" s="11">
        <v>0</v>
      </c>
      <c r="K5" s="11">
        <v>0</v>
      </c>
      <c r="L5" s="12">
        <v>88.36</v>
      </c>
      <c r="M5" s="10">
        <v>43070</v>
      </c>
      <c r="N5" s="11">
        <v>0.5</v>
      </c>
      <c r="O5" s="12">
        <v>460.39</v>
      </c>
      <c r="P5" s="12">
        <v>0</v>
      </c>
      <c r="Q5" s="12">
        <v>26</v>
      </c>
      <c r="R5" s="12">
        <v>39</v>
      </c>
      <c r="S5" s="12">
        <v>13.69</v>
      </c>
      <c r="T5" s="12">
        <v>65.010000000000005</v>
      </c>
      <c r="U5" s="12">
        <v>27.37</v>
      </c>
      <c r="V5" s="12">
        <v>0</v>
      </c>
      <c r="W5" s="12">
        <v>19.16</v>
      </c>
      <c r="X5" s="12">
        <v>28.74</v>
      </c>
      <c r="Y5" s="12">
        <v>47.9</v>
      </c>
      <c r="Z5" s="12">
        <v>0</v>
      </c>
      <c r="AA5" s="12">
        <v>6.84</v>
      </c>
      <c r="AB5" s="12">
        <v>10.26</v>
      </c>
      <c r="AC5" s="12">
        <v>17.11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0</v>
      </c>
      <c r="AT5" s="12">
        <v>0</v>
      </c>
      <c r="AU5" s="12">
        <v>0</v>
      </c>
      <c r="AV5" s="12">
        <v>0</v>
      </c>
      <c r="AW5" s="12">
        <v>0</v>
      </c>
      <c r="AX5" s="12">
        <v>0</v>
      </c>
      <c r="AY5" s="12">
        <v>0</v>
      </c>
      <c r="AZ5" s="12">
        <v>0</v>
      </c>
      <c r="BA5" s="12">
        <v>0</v>
      </c>
      <c r="BB5" s="12">
        <v>0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  <c r="BH5" s="12">
        <v>0</v>
      </c>
      <c r="BI5" s="12">
        <v>0</v>
      </c>
      <c r="BJ5" s="10">
        <v>43176</v>
      </c>
      <c r="BK5" s="9" t="s">
        <v>79</v>
      </c>
      <c r="BL5" s="12">
        <v>0</v>
      </c>
      <c r="BM5" s="12">
        <v>0</v>
      </c>
      <c r="BN5" s="12">
        <v>0</v>
      </c>
      <c r="BO5" s="12">
        <v>0</v>
      </c>
      <c r="BP5" s="12">
        <v>13.69</v>
      </c>
      <c r="BQ5" s="12">
        <v>0</v>
      </c>
      <c r="BR5" s="12">
        <v>27.37</v>
      </c>
      <c r="BS5" s="12">
        <v>0</v>
      </c>
      <c r="BT5" s="12">
        <v>0</v>
      </c>
      <c r="BU5" s="12">
        <v>0</v>
      </c>
      <c r="BV5" s="12">
        <v>0</v>
      </c>
      <c r="BW5" s="12">
        <v>0</v>
      </c>
      <c r="BX5" s="12">
        <v>0</v>
      </c>
      <c r="BY5" s="12">
        <v>0</v>
      </c>
      <c r="BZ5" s="12">
        <v>0</v>
      </c>
      <c r="CA5" s="12">
        <v>0</v>
      </c>
      <c r="CB5" s="12">
        <v>0</v>
      </c>
      <c r="CC5" s="12">
        <v>0</v>
      </c>
      <c r="CD5" s="12">
        <v>0</v>
      </c>
      <c r="CE5" s="12">
        <v>0</v>
      </c>
      <c r="CF5" s="12">
        <v>0</v>
      </c>
      <c r="CG5" s="12">
        <v>0</v>
      </c>
      <c r="CH5" s="12">
        <v>0</v>
      </c>
      <c r="CI5" s="12">
        <v>0</v>
      </c>
      <c r="CJ5" s="12">
        <v>0</v>
      </c>
      <c r="CK5" s="12">
        <v>0</v>
      </c>
      <c r="CL5" s="12">
        <v>0</v>
      </c>
      <c r="CM5" s="12">
        <v>0</v>
      </c>
      <c r="CN5" s="12">
        <v>0</v>
      </c>
      <c r="CO5" s="12">
        <v>0</v>
      </c>
      <c r="CP5" s="12">
        <v>0</v>
      </c>
      <c r="CQ5" s="12">
        <v>0</v>
      </c>
      <c r="CR5" s="12">
        <v>0</v>
      </c>
      <c r="CS5" s="12">
        <v>0</v>
      </c>
      <c r="CT5" s="12">
        <v>0</v>
      </c>
      <c r="CU5" s="12">
        <v>0</v>
      </c>
      <c r="CV5" s="12">
        <v>0</v>
      </c>
      <c r="CW5" s="12">
        <v>0</v>
      </c>
      <c r="CX5" s="12">
        <v>0</v>
      </c>
      <c r="CY5" s="12">
        <v>0</v>
      </c>
      <c r="CZ5" s="12">
        <v>0</v>
      </c>
      <c r="DA5" s="12">
        <v>0</v>
      </c>
      <c r="DB5" s="12">
        <v>0</v>
      </c>
      <c r="DC5" s="12">
        <v>0</v>
      </c>
      <c r="DD5" s="12">
        <v>0</v>
      </c>
      <c r="DE5" s="12">
        <v>80.599999999999994</v>
      </c>
      <c r="DF5" s="10">
        <v>43132</v>
      </c>
      <c r="DG5" t="e">
        <f>VLOOKUP(D5,#REF!,2,FALSE)</f>
        <v>#REF!</v>
      </c>
    </row>
    <row r="6" spans="1:111" x14ac:dyDescent="0.25">
      <c r="A6" s="9" t="s">
        <v>192</v>
      </c>
      <c r="B6" s="9" t="s">
        <v>78</v>
      </c>
      <c r="C6" s="9" t="s">
        <v>202</v>
      </c>
      <c r="D6" s="9" t="s">
        <v>25</v>
      </c>
      <c r="E6" s="10">
        <v>43132</v>
      </c>
      <c r="F6" s="9" t="s">
        <v>194</v>
      </c>
      <c r="G6" s="9" t="s">
        <v>195</v>
      </c>
      <c r="H6" s="11">
        <v>28</v>
      </c>
      <c r="I6" s="12">
        <v>120</v>
      </c>
      <c r="J6" s="11">
        <v>0</v>
      </c>
      <c r="K6" s="11">
        <v>0</v>
      </c>
      <c r="L6" s="12">
        <v>88.36</v>
      </c>
      <c r="M6" s="10">
        <v>43070</v>
      </c>
      <c r="N6" s="11">
        <v>0.5</v>
      </c>
      <c r="O6" s="12">
        <v>460.39</v>
      </c>
      <c r="P6" s="12">
        <v>0</v>
      </c>
      <c r="Q6" s="12">
        <v>31.92</v>
      </c>
      <c r="R6" s="12">
        <v>47.88</v>
      </c>
      <c r="S6" s="12">
        <v>16.8</v>
      </c>
      <c r="T6" s="12">
        <v>79.8</v>
      </c>
      <c r="U6" s="12">
        <v>33.6</v>
      </c>
      <c r="V6" s="12">
        <v>0</v>
      </c>
      <c r="W6" s="12">
        <v>23.52</v>
      </c>
      <c r="X6" s="12">
        <v>35.28</v>
      </c>
      <c r="Y6" s="12">
        <v>58.8</v>
      </c>
      <c r="Z6" s="12">
        <v>0</v>
      </c>
      <c r="AA6" s="12">
        <v>8.4</v>
      </c>
      <c r="AB6" s="12">
        <v>12.6</v>
      </c>
      <c r="AC6" s="12">
        <v>21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0</v>
      </c>
      <c r="AU6" s="12">
        <v>0</v>
      </c>
      <c r="AV6" s="12">
        <v>0</v>
      </c>
      <c r="AW6" s="12">
        <v>0</v>
      </c>
      <c r="AX6" s="12">
        <v>0</v>
      </c>
      <c r="AY6" s="12">
        <v>0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0">
        <v>43176</v>
      </c>
      <c r="BK6" s="9" t="s">
        <v>79</v>
      </c>
      <c r="BL6" s="12">
        <v>0</v>
      </c>
      <c r="BM6" s="12">
        <v>0</v>
      </c>
      <c r="BN6" s="12">
        <v>0</v>
      </c>
      <c r="BO6" s="12">
        <v>0</v>
      </c>
      <c r="BP6" s="12">
        <v>16.8</v>
      </c>
      <c r="BQ6" s="12">
        <v>0</v>
      </c>
      <c r="BR6" s="12">
        <v>33.6</v>
      </c>
      <c r="BS6" s="12">
        <v>0</v>
      </c>
      <c r="BT6" s="12">
        <v>0</v>
      </c>
      <c r="BU6" s="12">
        <v>0</v>
      </c>
      <c r="BV6" s="12">
        <v>0</v>
      </c>
      <c r="BW6" s="12">
        <v>0</v>
      </c>
      <c r="BX6" s="12">
        <v>0</v>
      </c>
      <c r="BY6" s="12">
        <v>0</v>
      </c>
      <c r="BZ6" s="12">
        <v>0</v>
      </c>
      <c r="CA6" s="12">
        <v>0</v>
      </c>
      <c r="CB6" s="12">
        <v>0</v>
      </c>
      <c r="CC6" s="12">
        <v>0</v>
      </c>
      <c r="CD6" s="12">
        <v>0</v>
      </c>
      <c r="CE6" s="12">
        <v>0</v>
      </c>
      <c r="CF6" s="12">
        <v>0</v>
      </c>
      <c r="CG6" s="12">
        <v>0</v>
      </c>
      <c r="CH6" s="12">
        <v>0</v>
      </c>
      <c r="CI6" s="12">
        <v>0</v>
      </c>
      <c r="CJ6" s="12">
        <v>0</v>
      </c>
      <c r="CK6" s="12">
        <v>0</v>
      </c>
      <c r="CL6" s="12">
        <v>0</v>
      </c>
      <c r="CM6" s="12">
        <v>0</v>
      </c>
      <c r="CN6" s="12">
        <v>0</v>
      </c>
      <c r="CO6" s="12">
        <v>0</v>
      </c>
      <c r="CP6" s="12">
        <v>0</v>
      </c>
      <c r="CQ6" s="12">
        <v>0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80.599999999999994</v>
      </c>
      <c r="DF6" s="10">
        <v>43132</v>
      </c>
      <c r="DG6" t="e">
        <f>VLOOKUP(D6,#REF!,2,FALSE)</f>
        <v>#REF!</v>
      </c>
    </row>
    <row r="7" spans="1:111" x14ac:dyDescent="0.25">
      <c r="A7" s="9" t="s">
        <v>192</v>
      </c>
      <c r="B7" s="9" t="s">
        <v>78</v>
      </c>
      <c r="C7" s="9" t="s">
        <v>202</v>
      </c>
      <c r="D7" s="9" t="s">
        <v>57</v>
      </c>
      <c r="E7" s="10">
        <v>43132</v>
      </c>
      <c r="F7" s="9" t="s">
        <v>199</v>
      </c>
      <c r="G7" s="9" t="s">
        <v>195</v>
      </c>
      <c r="H7" s="11">
        <v>28</v>
      </c>
      <c r="I7" s="12">
        <v>92.36</v>
      </c>
      <c r="J7" s="11">
        <v>0</v>
      </c>
      <c r="K7" s="11">
        <v>0</v>
      </c>
      <c r="L7" s="12">
        <v>88.36</v>
      </c>
      <c r="M7" s="10">
        <v>43070</v>
      </c>
      <c r="N7" s="11">
        <v>0.5</v>
      </c>
      <c r="O7" s="12">
        <v>460.39</v>
      </c>
      <c r="P7" s="12">
        <v>0</v>
      </c>
      <c r="Q7" s="12">
        <v>24.57</v>
      </c>
      <c r="R7" s="12">
        <v>36.85</v>
      </c>
      <c r="S7" s="12">
        <v>12.93</v>
      </c>
      <c r="T7" s="12">
        <v>61.42</v>
      </c>
      <c r="U7" s="12">
        <v>25.86</v>
      </c>
      <c r="V7" s="12">
        <v>0</v>
      </c>
      <c r="W7" s="12">
        <v>18.100000000000001</v>
      </c>
      <c r="X7" s="12">
        <v>27.15</v>
      </c>
      <c r="Y7" s="12">
        <v>45.26</v>
      </c>
      <c r="Z7" s="12">
        <v>0</v>
      </c>
      <c r="AA7" s="12">
        <v>6.47</v>
      </c>
      <c r="AB7" s="12">
        <v>9.6999999999999993</v>
      </c>
      <c r="AC7" s="12">
        <v>16.16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v>0</v>
      </c>
      <c r="AU7" s="12">
        <v>0</v>
      </c>
      <c r="AV7" s="12">
        <v>0</v>
      </c>
      <c r="AW7" s="12">
        <v>0</v>
      </c>
      <c r="AX7" s="12">
        <v>0</v>
      </c>
      <c r="AY7" s="12">
        <v>0</v>
      </c>
      <c r="AZ7" s="12">
        <v>0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0">
        <v>43176</v>
      </c>
      <c r="BK7" s="9" t="s">
        <v>79</v>
      </c>
      <c r="BL7" s="12">
        <v>0</v>
      </c>
      <c r="BM7" s="12">
        <v>0</v>
      </c>
      <c r="BN7" s="12">
        <v>0</v>
      </c>
      <c r="BO7" s="12">
        <v>0</v>
      </c>
      <c r="BP7" s="12">
        <v>12.93</v>
      </c>
      <c r="BQ7" s="12">
        <v>0</v>
      </c>
      <c r="BR7" s="12">
        <v>25.86</v>
      </c>
      <c r="BS7" s="12">
        <v>0</v>
      </c>
      <c r="BT7" s="12">
        <v>0</v>
      </c>
      <c r="BU7" s="12">
        <v>0</v>
      </c>
      <c r="BV7" s="12">
        <v>0</v>
      </c>
      <c r="BW7" s="12">
        <v>0</v>
      </c>
      <c r="BX7" s="12">
        <v>0</v>
      </c>
      <c r="BY7" s="12">
        <v>0</v>
      </c>
      <c r="BZ7" s="12">
        <v>0</v>
      </c>
      <c r="CA7" s="12">
        <v>0</v>
      </c>
      <c r="CB7" s="12">
        <v>0</v>
      </c>
      <c r="CC7" s="12">
        <v>0</v>
      </c>
      <c r="CD7" s="12">
        <v>0</v>
      </c>
      <c r="CE7" s="12">
        <v>0</v>
      </c>
      <c r="CF7" s="12">
        <v>0</v>
      </c>
      <c r="CG7" s="12">
        <v>0</v>
      </c>
      <c r="CH7" s="12">
        <v>0</v>
      </c>
      <c r="CI7" s="12">
        <v>0</v>
      </c>
      <c r="CJ7" s="12">
        <v>0</v>
      </c>
      <c r="CK7" s="12">
        <v>0</v>
      </c>
      <c r="CL7" s="12">
        <v>0</v>
      </c>
      <c r="CM7" s="12">
        <v>0</v>
      </c>
      <c r="CN7" s="12">
        <v>0</v>
      </c>
      <c r="CO7" s="12">
        <v>0</v>
      </c>
      <c r="CP7" s="12">
        <v>0</v>
      </c>
      <c r="CQ7" s="12">
        <v>0</v>
      </c>
      <c r="CR7" s="12">
        <v>0</v>
      </c>
      <c r="CS7" s="12">
        <v>0</v>
      </c>
      <c r="CT7" s="12">
        <v>0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80.599999999999994</v>
      </c>
      <c r="DF7" s="10">
        <v>43132</v>
      </c>
      <c r="DG7" t="e">
        <f>VLOOKUP(D7,#REF!,2,FALSE)</f>
        <v>#REF!</v>
      </c>
    </row>
    <row r="8" spans="1:111" x14ac:dyDescent="0.25">
      <c r="A8" s="9" t="s">
        <v>192</v>
      </c>
      <c r="B8" s="9" t="s">
        <v>78</v>
      </c>
      <c r="C8" s="9" t="s">
        <v>202</v>
      </c>
      <c r="D8" s="9" t="s">
        <v>46</v>
      </c>
      <c r="E8" s="10">
        <v>43132</v>
      </c>
      <c r="F8" s="9" t="s">
        <v>194</v>
      </c>
      <c r="G8" s="9" t="s">
        <v>195</v>
      </c>
      <c r="H8" s="11">
        <v>28</v>
      </c>
      <c r="I8" s="12">
        <v>120</v>
      </c>
      <c r="J8" s="11">
        <v>0</v>
      </c>
      <c r="K8" s="11">
        <v>0</v>
      </c>
      <c r="L8" s="12">
        <v>88.36</v>
      </c>
      <c r="M8" s="10">
        <v>43070</v>
      </c>
      <c r="N8" s="11">
        <v>0.5</v>
      </c>
      <c r="O8" s="12">
        <v>460.39</v>
      </c>
      <c r="P8" s="12">
        <v>0</v>
      </c>
      <c r="Q8" s="12">
        <v>31.92</v>
      </c>
      <c r="R8" s="12">
        <v>47.88</v>
      </c>
      <c r="S8" s="12">
        <v>16.8</v>
      </c>
      <c r="T8" s="12">
        <v>79.8</v>
      </c>
      <c r="U8" s="12">
        <v>33.6</v>
      </c>
      <c r="V8" s="12">
        <v>0</v>
      </c>
      <c r="W8" s="12">
        <v>23.52</v>
      </c>
      <c r="X8" s="12">
        <v>35.28</v>
      </c>
      <c r="Y8" s="12">
        <v>58.8</v>
      </c>
      <c r="Z8" s="12">
        <v>0</v>
      </c>
      <c r="AA8" s="12">
        <v>8.4</v>
      </c>
      <c r="AB8" s="12">
        <v>12.6</v>
      </c>
      <c r="AC8" s="12">
        <v>21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v>0</v>
      </c>
      <c r="AT8" s="12">
        <v>0</v>
      </c>
      <c r="AU8" s="12">
        <v>0</v>
      </c>
      <c r="AV8" s="12">
        <v>0</v>
      </c>
      <c r="AW8" s="12">
        <v>0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0">
        <v>43176</v>
      </c>
      <c r="BK8" s="9" t="s">
        <v>79</v>
      </c>
      <c r="BL8" s="12">
        <v>0</v>
      </c>
      <c r="BM8" s="12">
        <v>0</v>
      </c>
      <c r="BN8" s="12">
        <v>0</v>
      </c>
      <c r="BO8" s="12">
        <v>0</v>
      </c>
      <c r="BP8" s="12">
        <v>16.8</v>
      </c>
      <c r="BQ8" s="12">
        <v>0</v>
      </c>
      <c r="BR8" s="12">
        <v>33.6</v>
      </c>
      <c r="BS8" s="12">
        <v>0</v>
      </c>
      <c r="BT8" s="12">
        <v>0</v>
      </c>
      <c r="BU8" s="12">
        <v>0</v>
      </c>
      <c r="BV8" s="12">
        <v>0</v>
      </c>
      <c r="BW8" s="12">
        <v>0</v>
      </c>
      <c r="BX8" s="12">
        <v>0</v>
      </c>
      <c r="BY8" s="12">
        <v>0</v>
      </c>
      <c r="BZ8" s="12">
        <v>0</v>
      </c>
      <c r="CA8" s="12">
        <v>0</v>
      </c>
      <c r="CB8" s="12">
        <v>0</v>
      </c>
      <c r="CC8" s="12">
        <v>0</v>
      </c>
      <c r="CD8" s="12">
        <v>0</v>
      </c>
      <c r="CE8" s="12">
        <v>0</v>
      </c>
      <c r="CF8" s="12">
        <v>0</v>
      </c>
      <c r="CG8" s="12">
        <v>0</v>
      </c>
      <c r="CH8" s="12">
        <v>0</v>
      </c>
      <c r="CI8" s="12">
        <v>0</v>
      </c>
      <c r="CJ8" s="12">
        <v>0</v>
      </c>
      <c r="CK8" s="12">
        <v>0</v>
      </c>
      <c r="CL8" s="12">
        <v>0</v>
      </c>
      <c r="CM8" s="12">
        <v>0</v>
      </c>
      <c r="CN8" s="12">
        <v>0</v>
      </c>
      <c r="CO8" s="12">
        <v>0</v>
      </c>
      <c r="CP8" s="12">
        <v>0</v>
      </c>
      <c r="CQ8" s="12">
        <v>0</v>
      </c>
      <c r="CR8" s="12">
        <v>0</v>
      </c>
      <c r="CS8" s="12">
        <v>0</v>
      </c>
      <c r="CT8" s="12">
        <v>0</v>
      </c>
      <c r="CU8" s="12">
        <v>0</v>
      </c>
      <c r="CV8" s="12">
        <v>0</v>
      </c>
      <c r="CW8" s="12">
        <v>0</v>
      </c>
      <c r="CX8" s="12">
        <v>0</v>
      </c>
      <c r="CY8" s="12">
        <v>0</v>
      </c>
      <c r="CZ8" s="12">
        <v>0</v>
      </c>
      <c r="DA8" s="12">
        <v>0</v>
      </c>
      <c r="DB8" s="12">
        <v>0</v>
      </c>
      <c r="DC8" s="12">
        <v>0</v>
      </c>
      <c r="DD8" s="12">
        <v>0</v>
      </c>
      <c r="DE8" s="12">
        <v>80.599999999999994</v>
      </c>
      <c r="DF8" s="10">
        <v>43132</v>
      </c>
      <c r="DG8" t="e">
        <f>VLOOKUP(D8,#REF!,2,FALSE)</f>
        <v>#REF!</v>
      </c>
    </row>
    <row r="9" spans="1:111" x14ac:dyDescent="0.25">
      <c r="A9" s="9" t="s">
        <v>192</v>
      </c>
      <c r="B9" s="9" t="s">
        <v>78</v>
      </c>
      <c r="C9" s="9" t="s">
        <v>202</v>
      </c>
      <c r="D9" s="9" t="s">
        <v>13</v>
      </c>
      <c r="E9" s="10">
        <v>43132</v>
      </c>
      <c r="F9" s="9" t="s">
        <v>194</v>
      </c>
      <c r="G9" s="9" t="s">
        <v>195</v>
      </c>
      <c r="H9" s="11">
        <v>28</v>
      </c>
      <c r="I9" s="12">
        <v>120</v>
      </c>
      <c r="J9" s="11">
        <v>0</v>
      </c>
      <c r="K9" s="11">
        <v>0</v>
      </c>
      <c r="L9" s="12">
        <v>88.36</v>
      </c>
      <c r="M9" s="10">
        <v>43070</v>
      </c>
      <c r="N9" s="11">
        <v>0.5</v>
      </c>
      <c r="O9" s="12">
        <v>460.39</v>
      </c>
      <c r="P9" s="12">
        <v>0</v>
      </c>
      <c r="Q9" s="12">
        <v>31.92</v>
      </c>
      <c r="R9" s="12">
        <v>47.88</v>
      </c>
      <c r="S9" s="12">
        <v>16.8</v>
      </c>
      <c r="T9" s="12">
        <v>79.8</v>
      </c>
      <c r="U9" s="12">
        <v>33.6</v>
      </c>
      <c r="V9" s="12">
        <v>0</v>
      </c>
      <c r="W9" s="12">
        <v>23.52</v>
      </c>
      <c r="X9" s="12">
        <v>35.28</v>
      </c>
      <c r="Y9" s="12">
        <v>58.8</v>
      </c>
      <c r="Z9" s="12">
        <v>0</v>
      </c>
      <c r="AA9" s="12">
        <v>8.4</v>
      </c>
      <c r="AB9" s="12">
        <v>12.6</v>
      </c>
      <c r="AC9" s="12">
        <v>21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0</v>
      </c>
      <c r="AT9" s="12">
        <v>0</v>
      </c>
      <c r="AU9" s="12">
        <v>0</v>
      </c>
      <c r="AV9" s="12">
        <v>0</v>
      </c>
      <c r="AW9" s="12">
        <v>0</v>
      </c>
      <c r="AX9" s="12">
        <v>0</v>
      </c>
      <c r="AY9" s="12">
        <v>0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0">
        <v>43176</v>
      </c>
      <c r="BK9" s="9" t="s">
        <v>79</v>
      </c>
      <c r="BL9" s="12">
        <v>0</v>
      </c>
      <c r="BM9" s="12">
        <v>0</v>
      </c>
      <c r="BN9" s="12">
        <v>0</v>
      </c>
      <c r="BO9" s="12">
        <v>0</v>
      </c>
      <c r="BP9" s="12">
        <v>16.8</v>
      </c>
      <c r="BQ9" s="12">
        <v>0</v>
      </c>
      <c r="BR9" s="12">
        <v>33.6</v>
      </c>
      <c r="BS9" s="12">
        <v>0</v>
      </c>
      <c r="BT9" s="12">
        <v>0</v>
      </c>
      <c r="BU9" s="12">
        <v>0</v>
      </c>
      <c r="BV9" s="12">
        <v>0</v>
      </c>
      <c r="BW9" s="12">
        <v>0</v>
      </c>
      <c r="BX9" s="12">
        <v>0</v>
      </c>
      <c r="BY9" s="12">
        <v>0</v>
      </c>
      <c r="BZ9" s="12">
        <v>0</v>
      </c>
      <c r="CA9" s="12">
        <v>0</v>
      </c>
      <c r="CB9" s="12">
        <v>0</v>
      </c>
      <c r="CC9" s="12">
        <v>0</v>
      </c>
      <c r="CD9" s="12">
        <v>0</v>
      </c>
      <c r="CE9" s="12">
        <v>0</v>
      </c>
      <c r="CF9" s="12">
        <v>0</v>
      </c>
      <c r="CG9" s="12">
        <v>0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0</v>
      </c>
      <c r="CN9" s="12">
        <v>0</v>
      </c>
      <c r="CO9" s="12">
        <v>0</v>
      </c>
      <c r="CP9" s="12">
        <v>0</v>
      </c>
      <c r="CQ9" s="12">
        <v>0</v>
      </c>
      <c r="CR9" s="12">
        <v>0</v>
      </c>
      <c r="CS9" s="12">
        <v>0</v>
      </c>
      <c r="CT9" s="12">
        <v>0</v>
      </c>
      <c r="CU9" s="12">
        <v>0</v>
      </c>
      <c r="CV9" s="12">
        <v>0</v>
      </c>
      <c r="CW9" s="12">
        <v>0</v>
      </c>
      <c r="CX9" s="12">
        <v>0</v>
      </c>
      <c r="CY9" s="12">
        <v>0</v>
      </c>
      <c r="CZ9" s="12">
        <v>0</v>
      </c>
      <c r="DA9" s="12">
        <v>0</v>
      </c>
      <c r="DB9" s="12">
        <v>0</v>
      </c>
      <c r="DC9" s="12">
        <v>0</v>
      </c>
      <c r="DD9" s="12">
        <v>0</v>
      </c>
      <c r="DE9" s="12">
        <v>80.599999999999994</v>
      </c>
      <c r="DF9" s="10">
        <v>43132</v>
      </c>
      <c r="DG9" t="e">
        <f>VLOOKUP(D9,#REF!,2,FALSE)</f>
        <v>#REF!</v>
      </c>
    </row>
    <row r="10" spans="1:111" x14ac:dyDescent="0.25">
      <c r="A10" s="9" t="s">
        <v>192</v>
      </c>
      <c r="B10" s="9" t="s">
        <v>78</v>
      </c>
      <c r="C10" s="9" t="s">
        <v>202</v>
      </c>
      <c r="D10" s="9" t="s">
        <v>18</v>
      </c>
      <c r="E10" s="10">
        <v>43132</v>
      </c>
      <c r="F10" s="9" t="s">
        <v>194</v>
      </c>
      <c r="G10" s="9" t="s">
        <v>195</v>
      </c>
      <c r="H10" s="11">
        <v>28</v>
      </c>
      <c r="I10" s="12">
        <v>92.35</v>
      </c>
      <c r="J10" s="11">
        <v>0</v>
      </c>
      <c r="K10" s="11">
        <v>0</v>
      </c>
      <c r="L10" s="12">
        <v>88.36</v>
      </c>
      <c r="M10" s="10">
        <v>43070</v>
      </c>
      <c r="N10" s="11">
        <v>0.5</v>
      </c>
      <c r="O10" s="12">
        <v>460.39</v>
      </c>
      <c r="P10" s="12">
        <v>0</v>
      </c>
      <c r="Q10" s="12">
        <v>24.56</v>
      </c>
      <c r="R10" s="12">
        <v>36.85</v>
      </c>
      <c r="S10" s="12">
        <v>12.93</v>
      </c>
      <c r="T10" s="12">
        <v>61.41</v>
      </c>
      <c r="U10" s="12">
        <v>25.86</v>
      </c>
      <c r="V10" s="12">
        <v>0</v>
      </c>
      <c r="W10" s="12">
        <v>18.100000000000001</v>
      </c>
      <c r="X10" s="12">
        <v>27.15</v>
      </c>
      <c r="Y10" s="12">
        <v>45.25</v>
      </c>
      <c r="Z10" s="12">
        <v>0</v>
      </c>
      <c r="AA10" s="12">
        <v>6.46</v>
      </c>
      <c r="AB10" s="12">
        <v>9.6999999999999993</v>
      </c>
      <c r="AC10" s="12">
        <v>16.16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0</v>
      </c>
      <c r="AX10" s="12">
        <v>0</v>
      </c>
      <c r="AY10" s="12">
        <v>0</v>
      </c>
      <c r="AZ10" s="12">
        <v>0</v>
      </c>
      <c r="BA10" s="12">
        <v>0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0</v>
      </c>
      <c r="BJ10" s="10">
        <v>43176</v>
      </c>
      <c r="BK10" s="9" t="s">
        <v>79</v>
      </c>
      <c r="BL10" s="12">
        <v>0</v>
      </c>
      <c r="BM10" s="12">
        <v>0</v>
      </c>
      <c r="BN10" s="12">
        <v>0</v>
      </c>
      <c r="BO10" s="12">
        <v>0</v>
      </c>
      <c r="BP10" s="12">
        <v>12.93</v>
      </c>
      <c r="BQ10" s="12">
        <v>0</v>
      </c>
      <c r="BR10" s="12">
        <v>25.86</v>
      </c>
      <c r="BS10" s="12">
        <v>0</v>
      </c>
      <c r="BT10" s="12">
        <v>0</v>
      </c>
      <c r="BU10" s="12">
        <v>0</v>
      </c>
      <c r="BV10" s="12">
        <v>0</v>
      </c>
      <c r="BW10" s="12">
        <v>0</v>
      </c>
      <c r="BX10" s="12">
        <v>0</v>
      </c>
      <c r="BY10" s="12">
        <v>0</v>
      </c>
      <c r="BZ10" s="12">
        <v>0</v>
      </c>
      <c r="CA10" s="12">
        <v>0</v>
      </c>
      <c r="CB10" s="12">
        <v>0</v>
      </c>
      <c r="CC10" s="12">
        <v>0</v>
      </c>
      <c r="CD10" s="12">
        <v>0</v>
      </c>
      <c r="CE10" s="12">
        <v>0</v>
      </c>
      <c r="CF10" s="12">
        <v>0</v>
      </c>
      <c r="CG10" s="12">
        <v>0</v>
      </c>
      <c r="CH10" s="12">
        <v>0</v>
      </c>
      <c r="CI10" s="12">
        <v>0</v>
      </c>
      <c r="CJ10" s="12">
        <v>0</v>
      </c>
      <c r="CK10" s="12">
        <v>0</v>
      </c>
      <c r="CL10" s="12">
        <v>0</v>
      </c>
      <c r="CM10" s="12">
        <v>0</v>
      </c>
      <c r="CN10" s="12">
        <v>0</v>
      </c>
      <c r="CO10" s="12">
        <v>0</v>
      </c>
      <c r="CP10" s="12">
        <v>0</v>
      </c>
      <c r="CQ10" s="12">
        <v>0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80.599999999999994</v>
      </c>
      <c r="DF10" s="10">
        <v>43132</v>
      </c>
      <c r="DG10" t="e">
        <f>VLOOKUP(D10,#REF!,2,FALSE)</f>
        <v>#REF!</v>
      </c>
    </row>
    <row r="11" spans="1:111" x14ac:dyDescent="0.25">
      <c r="A11" s="9" t="s">
        <v>192</v>
      </c>
      <c r="B11" s="9" t="s">
        <v>78</v>
      </c>
      <c r="C11" s="9" t="s">
        <v>202</v>
      </c>
      <c r="D11" s="9" t="s">
        <v>55</v>
      </c>
      <c r="E11" s="10">
        <v>43132</v>
      </c>
      <c r="F11" s="9" t="s">
        <v>194</v>
      </c>
      <c r="G11" s="9" t="s">
        <v>195</v>
      </c>
      <c r="H11" s="11">
        <v>28</v>
      </c>
      <c r="I11" s="12">
        <v>92.36</v>
      </c>
      <c r="J11" s="11">
        <v>0</v>
      </c>
      <c r="K11" s="11">
        <v>0</v>
      </c>
      <c r="L11" s="12">
        <v>88.36</v>
      </c>
      <c r="M11" s="10">
        <v>43070</v>
      </c>
      <c r="N11" s="11">
        <v>0.5</v>
      </c>
      <c r="O11" s="12">
        <v>460.39</v>
      </c>
      <c r="P11" s="12">
        <v>0</v>
      </c>
      <c r="Q11" s="12">
        <v>24.57</v>
      </c>
      <c r="R11" s="12">
        <v>36.85</v>
      </c>
      <c r="S11" s="12">
        <v>12.93</v>
      </c>
      <c r="T11" s="12">
        <v>61.42</v>
      </c>
      <c r="U11" s="12">
        <v>25.86</v>
      </c>
      <c r="V11" s="12">
        <v>0</v>
      </c>
      <c r="W11" s="12">
        <v>18.100000000000001</v>
      </c>
      <c r="X11" s="12">
        <v>27.15</v>
      </c>
      <c r="Y11" s="12">
        <v>45.26</v>
      </c>
      <c r="Z11" s="12">
        <v>0</v>
      </c>
      <c r="AA11" s="12">
        <v>6.47</v>
      </c>
      <c r="AB11" s="12">
        <v>9.6999999999999993</v>
      </c>
      <c r="AC11" s="12">
        <v>16.16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0</v>
      </c>
      <c r="AV11" s="12">
        <v>0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0">
        <v>43176</v>
      </c>
      <c r="BK11" s="9" t="s">
        <v>79</v>
      </c>
      <c r="BL11" s="12">
        <v>0</v>
      </c>
      <c r="BM11" s="12">
        <v>0</v>
      </c>
      <c r="BN11" s="12">
        <v>0</v>
      </c>
      <c r="BO11" s="12">
        <v>0</v>
      </c>
      <c r="BP11" s="12">
        <v>12.93</v>
      </c>
      <c r="BQ11" s="12">
        <v>0</v>
      </c>
      <c r="BR11" s="12">
        <v>25.86</v>
      </c>
      <c r="BS11" s="12">
        <v>0</v>
      </c>
      <c r="BT11" s="12">
        <v>0</v>
      </c>
      <c r="BU11" s="12">
        <v>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>
        <v>0</v>
      </c>
      <c r="CB11" s="12">
        <v>0</v>
      </c>
      <c r="CC11" s="12">
        <v>0</v>
      </c>
      <c r="CD11" s="12">
        <v>0</v>
      </c>
      <c r="CE11" s="12">
        <v>0</v>
      </c>
      <c r="CF11" s="12">
        <v>0</v>
      </c>
      <c r="CG11" s="12">
        <v>0</v>
      </c>
      <c r="CH11" s="12">
        <v>0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0</v>
      </c>
      <c r="CP11" s="12">
        <v>0</v>
      </c>
      <c r="CQ11" s="12">
        <v>0</v>
      </c>
      <c r="CR11" s="12">
        <v>0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80.599999999999994</v>
      </c>
      <c r="DF11" s="10">
        <v>43132</v>
      </c>
      <c r="DG11" t="e">
        <f>VLOOKUP(D11,#REF!,2,FALSE)</f>
        <v>#REF!</v>
      </c>
    </row>
    <row r="12" spans="1:111" x14ac:dyDescent="0.25">
      <c r="A12" s="9" t="s">
        <v>192</v>
      </c>
      <c r="B12" s="9" t="s">
        <v>78</v>
      </c>
      <c r="C12" s="9" t="s">
        <v>202</v>
      </c>
      <c r="D12" s="9" t="s">
        <v>81</v>
      </c>
      <c r="E12" s="10">
        <v>43132</v>
      </c>
      <c r="F12" s="9" t="s">
        <v>194</v>
      </c>
      <c r="G12" s="9" t="s">
        <v>195</v>
      </c>
      <c r="H12" s="11">
        <v>28</v>
      </c>
      <c r="I12" s="12">
        <v>92.36</v>
      </c>
      <c r="J12" s="11">
        <v>0</v>
      </c>
      <c r="K12" s="11">
        <v>0</v>
      </c>
      <c r="L12" s="12">
        <v>88.36</v>
      </c>
      <c r="M12" s="10">
        <v>43070</v>
      </c>
      <c r="N12" s="11">
        <v>0.5</v>
      </c>
      <c r="O12" s="12">
        <v>460.39</v>
      </c>
      <c r="P12" s="12">
        <v>0</v>
      </c>
      <c r="Q12" s="12">
        <v>24.57</v>
      </c>
      <c r="R12" s="12">
        <v>36.85</v>
      </c>
      <c r="S12" s="12">
        <v>12.93</v>
      </c>
      <c r="T12" s="12">
        <v>61.42</v>
      </c>
      <c r="U12" s="12">
        <v>25.86</v>
      </c>
      <c r="V12" s="12">
        <v>0</v>
      </c>
      <c r="W12" s="12">
        <v>18.100000000000001</v>
      </c>
      <c r="X12" s="12">
        <v>27.15</v>
      </c>
      <c r="Y12" s="12">
        <v>45.26</v>
      </c>
      <c r="Z12" s="12">
        <v>0</v>
      </c>
      <c r="AA12" s="12">
        <v>6.47</v>
      </c>
      <c r="AB12" s="12">
        <v>9.6999999999999993</v>
      </c>
      <c r="AC12" s="12">
        <v>16.16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0">
        <v>43176</v>
      </c>
      <c r="BK12" s="9" t="s">
        <v>79</v>
      </c>
      <c r="BL12" s="12">
        <v>0</v>
      </c>
      <c r="BM12" s="12">
        <v>0</v>
      </c>
      <c r="BN12" s="12">
        <v>0</v>
      </c>
      <c r="BO12" s="12">
        <v>0</v>
      </c>
      <c r="BP12" s="12">
        <v>12.93</v>
      </c>
      <c r="BQ12" s="12">
        <v>0</v>
      </c>
      <c r="BR12" s="12">
        <v>25.86</v>
      </c>
      <c r="BS12" s="12">
        <v>0</v>
      </c>
      <c r="BT12" s="12">
        <v>0</v>
      </c>
      <c r="BU12" s="12">
        <v>0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2">
        <v>0</v>
      </c>
      <c r="CB12" s="12">
        <v>0</v>
      </c>
      <c r="CC12" s="12">
        <v>0</v>
      </c>
      <c r="CD12" s="12">
        <v>0</v>
      </c>
      <c r="CE12" s="12">
        <v>0</v>
      </c>
      <c r="CF12" s="12">
        <v>0</v>
      </c>
      <c r="CG12" s="12">
        <v>0</v>
      </c>
      <c r="CH12" s="12">
        <v>0</v>
      </c>
      <c r="CI12" s="12">
        <v>0</v>
      </c>
      <c r="CJ12" s="12">
        <v>0</v>
      </c>
      <c r="CK12" s="12">
        <v>0</v>
      </c>
      <c r="CL12" s="12">
        <v>0</v>
      </c>
      <c r="CM12" s="12">
        <v>0</v>
      </c>
      <c r="CN12" s="12">
        <v>0</v>
      </c>
      <c r="CO12" s="12">
        <v>0</v>
      </c>
      <c r="CP12" s="12">
        <v>0</v>
      </c>
      <c r="CQ12" s="12">
        <v>0</v>
      </c>
      <c r="CR12" s="12">
        <v>0</v>
      </c>
      <c r="CS12" s="12">
        <v>0</v>
      </c>
      <c r="CT12" s="12">
        <v>0</v>
      </c>
      <c r="CU12" s="12">
        <v>0</v>
      </c>
      <c r="CV12" s="12">
        <v>0</v>
      </c>
      <c r="CW12" s="12">
        <v>0</v>
      </c>
      <c r="CX12" s="12">
        <v>0</v>
      </c>
      <c r="CY12" s="12">
        <v>0</v>
      </c>
      <c r="CZ12" s="12">
        <v>0</v>
      </c>
      <c r="DA12" s="12">
        <v>0</v>
      </c>
      <c r="DB12" s="12">
        <v>0</v>
      </c>
      <c r="DC12" s="12">
        <v>0</v>
      </c>
      <c r="DD12" s="12">
        <v>0</v>
      </c>
      <c r="DE12" s="12">
        <v>80.599999999999994</v>
      </c>
      <c r="DF12" s="10">
        <v>43132</v>
      </c>
      <c r="DG12" t="e">
        <f>VLOOKUP(D12,#REF!,2,FALSE)</f>
        <v>#REF!</v>
      </c>
    </row>
    <row r="13" spans="1:111" x14ac:dyDescent="0.25">
      <c r="A13" s="9" t="s">
        <v>192</v>
      </c>
      <c r="B13" s="9" t="s">
        <v>78</v>
      </c>
      <c r="C13" s="9" t="s">
        <v>202</v>
      </c>
      <c r="D13" s="9" t="s">
        <v>23</v>
      </c>
      <c r="E13" s="10">
        <v>43132</v>
      </c>
      <c r="F13" s="9" t="s">
        <v>194</v>
      </c>
      <c r="G13" s="9" t="s">
        <v>195</v>
      </c>
      <c r="H13" s="11">
        <v>28</v>
      </c>
      <c r="I13" s="12">
        <v>97.75</v>
      </c>
      <c r="J13" s="11">
        <v>0</v>
      </c>
      <c r="K13" s="11">
        <v>0</v>
      </c>
      <c r="L13" s="12">
        <v>88.36</v>
      </c>
      <c r="M13" s="10">
        <v>43070</v>
      </c>
      <c r="N13" s="11">
        <v>0.5</v>
      </c>
      <c r="O13" s="12">
        <v>460.39</v>
      </c>
      <c r="P13" s="12">
        <v>0</v>
      </c>
      <c r="Q13" s="12">
        <v>26</v>
      </c>
      <c r="R13" s="12">
        <v>39</v>
      </c>
      <c r="S13" s="12">
        <v>13.69</v>
      </c>
      <c r="T13" s="12">
        <v>65.010000000000005</v>
      </c>
      <c r="U13" s="12">
        <v>27.37</v>
      </c>
      <c r="V13" s="12">
        <v>0</v>
      </c>
      <c r="W13" s="12">
        <v>19.16</v>
      </c>
      <c r="X13" s="12">
        <v>28.74</v>
      </c>
      <c r="Y13" s="12">
        <v>47.9</v>
      </c>
      <c r="Z13" s="12">
        <v>0</v>
      </c>
      <c r="AA13" s="12">
        <v>6.84</v>
      </c>
      <c r="AB13" s="12">
        <v>10.26</v>
      </c>
      <c r="AC13" s="12">
        <v>17.11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0">
        <v>43176</v>
      </c>
      <c r="BK13" s="9" t="s">
        <v>79</v>
      </c>
      <c r="BL13" s="12">
        <v>0</v>
      </c>
      <c r="BM13" s="12">
        <v>0</v>
      </c>
      <c r="BN13" s="12">
        <v>0</v>
      </c>
      <c r="BO13" s="12">
        <v>0</v>
      </c>
      <c r="BP13" s="12">
        <v>13.69</v>
      </c>
      <c r="BQ13" s="12">
        <v>0</v>
      </c>
      <c r="BR13" s="12">
        <v>27.37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2">
        <v>0</v>
      </c>
      <c r="CC13" s="12">
        <v>0</v>
      </c>
      <c r="CD13" s="12">
        <v>0</v>
      </c>
      <c r="CE13" s="12">
        <v>0</v>
      </c>
      <c r="CF13" s="12">
        <v>0</v>
      </c>
      <c r="CG13" s="12">
        <v>0</v>
      </c>
      <c r="CH13" s="12">
        <v>0</v>
      </c>
      <c r="CI13" s="12">
        <v>0</v>
      </c>
      <c r="CJ13" s="12">
        <v>0</v>
      </c>
      <c r="CK13" s="12">
        <v>0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  <c r="CQ13" s="12">
        <v>0</v>
      </c>
      <c r="CR13" s="12">
        <v>0</v>
      </c>
      <c r="CS13" s="12">
        <v>0</v>
      </c>
      <c r="CT13" s="12">
        <v>0</v>
      </c>
      <c r="CU13" s="12">
        <v>0</v>
      </c>
      <c r="CV13" s="12">
        <v>0</v>
      </c>
      <c r="CW13" s="12">
        <v>0</v>
      </c>
      <c r="CX13" s="12">
        <v>0</v>
      </c>
      <c r="CY13" s="12">
        <v>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2">
        <v>80.599999999999994</v>
      </c>
      <c r="DF13" s="10">
        <v>43132</v>
      </c>
      <c r="DG13" t="e">
        <f>VLOOKUP(D13,#REF!,2,FALSE)</f>
        <v>#REF!</v>
      </c>
    </row>
    <row r="14" spans="1:111" x14ac:dyDescent="0.25">
      <c r="A14" s="9" t="s">
        <v>192</v>
      </c>
      <c r="B14" s="9" t="s">
        <v>78</v>
      </c>
      <c r="C14" s="9" t="s">
        <v>202</v>
      </c>
      <c r="D14" s="9" t="s">
        <v>59</v>
      </c>
      <c r="E14" s="10">
        <v>43148</v>
      </c>
      <c r="F14" s="9" t="s">
        <v>199</v>
      </c>
      <c r="G14" s="9" t="s">
        <v>195</v>
      </c>
      <c r="H14" s="11">
        <v>12</v>
      </c>
      <c r="I14" s="12">
        <v>92.36</v>
      </c>
      <c r="J14" s="11">
        <v>0</v>
      </c>
      <c r="K14" s="11">
        <v>0</v>
      </c>
      <c r="L14" s="12">
        <v>88.36</v>
      </c>
      <c r="M14" s="10">
        <v>43070</v>
      </c>
      <c r="N14" s="11">
        <v>0.5</v>
      </c>
      <c r="O14" s="12">
        <v>197.31</v>
      </c>
      <c r="P14" s="12">
        <v>0</v>
      </c>
      <c r="Q14" s="12">
        <v>10.53</v>
      </c>
      <c r="R14" s="12">
        <v>15.8</v>
      </c>
      <c r="S14" s="12">
        <v>5.54</v>
      </c>
      <c r="T14" s="12">
        <v>26.33</v>
      </c>
      <c r="U14" s="12">
        <v>11.08</v>
      </c>
      <c r="V14" s="12">
        <v>0</v>
      </c>
      <c r="W14" s="12">
        <v>7.76</v>
      </c>
      <c r="X14" s="12">
        <v>11.64</v>
      </c>
      <c r="Y14" s="12">
        <v>19.399999999999999</v>
      </c>
      <c r="Z14" s="12">
        <v>0</v>
      </c>
      <c r="AA14" s="12">
        <v>2.77</v>
      </c>
      <c r="AB14" s="12">
        <v>4.16</v>
      </c>
      <c r="AC14" s="12">
        <v>6.93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0">
        <v>43176</v>
      </c>
      <c r="BK14" s="9" t="s">
        <v>79</v>
      </c>
      <c r="BL14" s="12">
        <v>0</v>
      </c>
      <c r="BM14" s="12">
        <v>0</v>
      </c>
      <c r="BN14" s="12">
        <v>0</v>
      </c>
      <c r="BO14" s="12">
        <v>0</v>
      </c>
      <c r="BP14" s="12">
        <v>5.54</v>
      </c>
      <c r="BQ14" s="12">
        <v>0</v>
      </c>
      <c r="BR14" s="12">
        <v>11.08</v>
      </c>
      <c r="BS14" s="12">
        <v>0</v>
      </c>
      <c r="BT14" s="12">
        <v>0</v>
      </c>
      <c r="BU14" s="12">
        <v>0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12">
        <v>0</v>
      </c>
      <c r="CG14" s="12">
        <v>0</v>
      </c>
      <c r="CH14" s="12">
        <v>0</v>
      </c>
      <c r="CI14" s="12">
        <v>0</v>
      </c>
      <c r="CJ14" s="12">
        <v>0</v>
      </c>
      <c r="CK14" s="12">
        <v>0</v>
      </c>
      <c r="CL14" s="12">
        <v>0</v>
      </c>
      <c r="CM14" s="12">
        <v>0</v>
      </c>
      <c r="CN14" s="12">
        <v>0</v>
      </c>
      <c r="CO14" s="12">
        <v>0</v>
      </c>
      <c r="CP14" s="12">
        <v>0</v>
      </c>
      <c r="CQ14" s="12">
        <v>0</v>
      </c>
      <c r="CR14" s="12">
        <v>0</v>
      </c>
      <c r="CS14" s="12">
        <v>0</v>
      </c>
      <c r="CT14" s="12">
        <v>0</v>
      </c>
      <c r="CU14" s="12">
        <v>0</v>
      </c>
      <c r="CV14" s="12">
        <v>0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80.599999999999994</v>
      </c>
      <c r="DF14" s="10">
        <v>43132</v>
      </c>
      <c r="DG14" t="e">
        <f>VLOOKUP(D14,#REF!,2,FALSE)</f>
        <v>#REF!</v>
      </c>
    </row>
    <row r="15" spans="1:111" x14ac:dyDescent="0.25">
      <c r="A15" s="9" t="s">
        <v>192</v>
      </c>
      <c r="B15" s="9" t="s">
        <v>78</v>
      </c>
      <c r="C15" s="9" t="s">
        <v>202</v>
      </c>
      <c r="D15" s="9" t="s">
        <v>60</v>
      </c>
      <c r="E15" s="10">
        <v>43146</v>
      </c>
      <c r="F15" s="9" t="s">
        <v>199</v>
      </c>
      <c r="G15" s="9" t="s">
        <v>195</v>
      </c>
      <c r="H15" s="11">
        <v>14</v>
      </c>
      <c r="I15" s="12">
        <v>92.36</v>
      </c>
      <c r="J15" s="11">
        <v>0</v>
      </c>
      <c r="K15" s="11">
        <v>0</v>
      </c>
      <c r="L15" s="12">
        <v>88.36</v>
      </c>
      <c r="M15" s="10">
        <v>43070</v>
      </c>
      <c r="N15" s="11">
        <v>0.5</v>
      </c>
      <c r="O15" s="12">
        <v>230.19</v>
      </c>
      <c r="P15" s="12">
        <v>0</v>
      </c>
      <c r="Q15" s="12">
        <v>12.28</v>
      </c>
      <c r="R15" s="12">
        <v>18.43</v>
      </c>
      <c r="S15" s="12">
        <v>6.47</v>
      </c>
      <c r="T15" s="12">
        <v>30.71</v>
      </c>
      <c r="U15" s="12">
        <v>12.93</v>
      </c>
      <c r="V15" s="12">
        <v>0</v>
      </c>
      <c r="W15" s="12">
        <v>9.0500000000000007</v>
      </c>
      <c r="X15" s="12">
        <v>13.58</v>
      </c>
      <c r="Y15" s="12">
        <v>22.63</v>
      </c>
      <c r="Z15" s="12">
        <v>0</v>
      </c>
      <c r="AA15" s="12">
        <v>3.23</v>
      </c>
      <c r="AB15" s="12">
        <v>4.8499999999999996</v>
      </c>
      <c r="AC15" s="12">
        <v>8.08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0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0">
        <v>43176</v>
      </c>
      <c r="BK15" s="9" t="s">
        <v>79</v>
      </c>
      <c r="BL15" s="12">
        <v>0</v>
      </c>
      <c r="BM15" s="12">
        <v>0</v>
      </c>
      <c r="BN15" s="12">
        <v>0</v>
      </c>
      <c r="BO15" s="12">
        <v>0</v>
      </c>
      <c r="BP15" s="12">
        <v>6.47</v>
      </c>
      <c r="BQ15" s="12">
        <v>0</v>
      </c>
      <c r="BR15" s="12">
        <v>12.93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0</v>
      </c>
      <c r="CA15" s="12">
        <v>0</v>
      </c>
      <c r="CB15" s="12">
        <v>0</v>
      </c>
      <c r="CC15" s="12">
        <v>0</v>
      </c>
      <c r="CD15" s="12">
        <v>0</v>
      </c>
      <c r="CE15" s="12">
        <v>0</v>
      </c>
      <c r="CF15" s="12">
        <v>0</v>
      </c>
      <c r="CG15" s="12">
        <v>0</v>
      </c>
      <c r="CH15" s="12">
        <v>0</v>
      </c>
      <c r="CI15" s="12">
        <v>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12">
        <v>0</v>
      </c>
      <c r="CQ15" s="12">
        <v>0</v>
      </c>
      <c r="CR15" s="12">
        <v>0</v>
      </c>
      <c r="CS15" s="12">
        <v>0</v>
      </c>
      <c r="CT15" s="12">
        <v>0</v>
      </c>
      <c r="CU15" s="12">
        <v>0</v>
      </c>
      <c r="CV15" s="12">
        <v>0</v>
      </c>
      <c r="CW15" s="12">
        <v>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2">
        <v>80.599999999999994</v>
      </c>
      <c r="DF15" s="10">
        <v>43132</v>
      </c>
      <c r="DG15" t="e">
        <f>VLOOKUP(D15,#REF!,2,FALSE)</f>
        <v>#REF!</v>
      </c>
    </row>
    <row r="16" spans="1:111" x14ac:dyDescent="0.25">
      <c r="A16" s="9" t="s">
        <v>192</v>
      </c>
      <c r="B16" s="9" t="s">
        <v>78</v>
      </c>
      <c r="C16" s="9" t="s">
        <v>202</v>
      </c>
      <c r="D16" s="9" t="s">
        <v>3</v>
      </c>
      <c r="E16" s="10">
        <v>43132</v>
      </c>
      <c r="F16" s="9" t="s">
        <v>194</v>
      </c>
      <c r="G16" s="9" t="s">
        <v>195</v>
      </c>
      <c r="H16" s="11">
        <v>28</v>
      </c>
      <c r="I16" s="12">
        <v>92.35</v>
      </c>
      <c r="J16" s="11">
        <v>0</v>
      </c>
      <c r="K16" s="11">
        <v>0</v>
      </c>
      <c r="L16" s="12">
        <v>88.36</v>
      </c>
      <c r="M16" s="10">
        <v>43070</v>
      </c>
      <c r="N16" s="11">
        <v>0.5</v>
      </c>
      <c r="O16" s="12">
        <v>460.39</v>
      </c>
      <c r="P16" s="12">
        <v>0</v>
      </c>
      <c r="Q16" s="12">
        <v>24.56</v>
      </c>
      <c r="R16" s="12">
        <v>36.85</v>
      </c>
      <c r="S16" s="12">
        <v>12.93</v>
      </c>
      <c r="T16" s="12">
        <v>61.41</v>
      </c>
      <c r="U16" s="12">
        <v>25.86</v>
      </c>
      <c r="V16" s="12">
        <v>0</v>
      </c>
      <c r="W16" s="12">
        <v>18.100000000000001</v>
      </c>
      <c r="X16" s="12">
        <v>27.15</v>
      </c>
      <c r="Y16" s="12">
        <v>45.25</v>
      </c>
      <c r="Z16" s="12">
        <v>0</v>
      </c>
      <c r="AA16" s="12">
        <v>6.46</v>
      </c>
      <c r="AB16" s="12">
        <v>9.6999999999999993</v>
      </c>
      <c r="AC16" s="12">
        <v>16.16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2">
        <v>0</v>
      </c>
      <c r="AT16" s="12">
        <v>0</v>
      </c>
      <c r="AU16" s="12">
        <v>0</v>
      </c>
      <c r="AV16" s="12">
        <v>0</v>
      </c>
      <c r="AW16" s="12">
        <v>0</v>
      </c>
      <c r="AX16" s="12">
        <v>0</v>
      </c>
      <c r="AY16" s="12">
        <v>0</v>
      </c>
      <c r="AZ16" s="12">
        <v>0</v>
      </c>
      <c r="BA16" s="12">
        <v>0</v>
      </c>
      <c r="BB16" s="12">
        <v>0</v>
      </c>
      <c r="BC16" s="12">
        <v>0</v>
      </c>
      <c r="BD16" s="12">
        <v>0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0">
        <v>43176</v>
      </c>
      <c r="BK16" s="9" t="s">
        <v>79</v>
      </c>
      <c r="BL16" s="12">
        <v>0</v>
      </c>
      <c r="BM16" s="12">
        <v>0</v>
      </c>
      <c r="BN16" s="12">
        <v>0</v>
      </c>
      <c r="BO16" s="12">
        <v>0</v>
      </c>
      <c r="BP16" s="12">
        <v>12.93</v>
      </c>
      <c r="BQ16" s="12">
        <v>0</v>
      </c>
      <c r="BR16" s="12">
        <v>25.86</v>
      </c>
      <c r="BS16" s="12">
        <v>0</v>
      </c>
      <c r="BT16" s="12">
        <v>0</v>
      </c>
      <c r="BU16" s="12">
        <v>0</v>
      </c>
      <c r="BV16" s="12">
        <v>0</v>
      </c>
      <c r="BW16" s="12">
        <v>0</v>
      </c>
      <c r="BX16" s="12">
        <v>0</v>
      </c>
      <c r="BY16" s="12">
        <v>0</v>
      </c>
      <c r="BZ16" s="12">
        <v>0</v>
      </c>
      <c r="CA16" s="12">
        <v>0</v>
      </c>
      <c r="CB16" s="12">
        <v>0</v>
      </c>
      <c r="CC16" s="12">
        <v>0</v>
      </c>
      <c r="CD16" s="12">
        <v>0</v>
      </c>
      <c r="CE16" s="12">
        <v>0</v>
      </c>
      <c r="CF16" s="12">
        <v>0</v>
      </c>
      <c r="CG16" s="12">
        <v>0</v>
      </c>
      <c r="CH16" s="12">
        <v>0</v>
      </c>
      <c r="CI16" s="12">
        <v>0</v>
      </c>
      <c r="CJ16" s="12">
        <v>0</v>
      </c>
      <c r="CK16" s="12">
        <v>0</v>
      </c>
      <c r="CL16" s="12">
        <v>0</v>
      </c>
      <c r="CM16" s="12">
        <v>0</v>
      </c>
      <c r="CN16" s="12">
        <v>0</v>
      </c>
      <c r="CO16" s="12">
        <v>0</v>
      </c>
      <c r="CP16" s="12">
        <v>0</v>
      </c>
      <c r="CQ16" s="12">
        <v>0</v>
      </c>
      <c r="CR16" s="12">
        <v>0</v>
      </c>
      <c r="CS16" s="12">
        <v>0</v>
      </c>
      <c r="CT16" s="12">
        <v>0</v>
      </c>
      <c r="CU16" s="12">
        <v>0</v>
      </c>
      <c r="CV16" s="12">
        <v>0</v>
      </c>
      <c r="CW16" s="12">
        <v>0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2">
        <v>80.599999999999994</v>
      </c>
      <c r="DF16" s="10">
        <v>43132</v>
      </c>
      <c r="DG16" t="e">
        <f>VLOOKUP(D16,#REF!,2,FALSE)</f>
        <v>#REF!</v>
      </c>
    </row>
    <row r="17" spans="1:111" x14ac:dyDescent="0.25">
      <c r="A17" s="9" t="s">
        <v>192</v>
      </c>
      <c r="B17" s="9" t="s">
        <v>78</v>
      </c>
      <c r="C17" s="9" t="s">
        <v>202</v>
      </c>
      <c r="D17" s="9" t="s">
        <v>20</v>
      </c>
      <c r="E17" s="10">
        <v>43132</v>
      </c>
      <c r="F17" s="9" t="s">
        <v>194</v>
      </c>
      <c r="G17" s="9" t="s">
        <v>195</v>
      </c>
      <c r="H17" s="11">
        <v>28</v>
      </c>
      <c r="I17" s="12">
        <v>120</v>
      </c>
      <c r="J17" s="11">
        <v>0</v>
      </c>
      <c r="K17" s="11">
        <v>0</v>
      </c>
      <c r="L17" s="12">
        <v>88.36</v>
      </c>
      <c r="M17" s="10">
        <v>43070</v>
      </c>
      <c r="N17" s="11">
        <v>0.5</v>
      </c>
      <c r="O17" s="12">
        <v>460.39</v>
      </c>
      <c r="P17" s="12">
        <v>0</v>
      </c>
      <c r="Q17" s="12">
        <v>31.92</v>
      </c>
      <c r="R17" s="12">
        <v>47.88</v>
      </c>
      <c r="S17" s="12">
        <v>16.8</v>
      </c>
      <c r="T17" s="12">
        <v>79.8</v>
      </c>
      <c r="U17" s="12">
        <v>33.6</v>
      </c>
      <c r="V17" s="12">
        <v>0</v>
      </c>
      <c r="W17" s="12">
        <v>23.52</v>
      </c>
      <c r="X17" s="12">
        <v>35.28</v>
      </c>
      <c r="Y17" s="12">
        <v>58.8</v>
      </c>
      <c r="Z17" s="12">
        <v>0</v>
      </c>
      <c r="AA17" s="12">
        <v>8.4</v>
      </c>
      <c r="AB17" s="12">
        <v>12.6</v>
      </c>
      <c r="AC17" s="12">
        <v>21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0">
        <v>43176</v>
      </c>
      <c r="BK17" s="9" t="s">
        <v>79</v>
      </c>
      <c r="BL17" s="12">
        <v>0</v>
      </c>
      <c r="BM17" s="12">
        <v>0</v>
      </c>
      <c r="BN17" s="12">
        <v>0</v>
      </c>
      <c r="BO17" s="12">
        <v>0</v>
      </c>
      <c r="BP17" s="12">
        <v>16.8</v>
      </c>
      <c r="BQ17" s="12">
        <v>0</v>
      </c>
      <c r="BR17" s="12">
        <v>33.6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  <c r="BX17" s="12">
        <v>0</v>
      </c>
      <c r="BY17" s="12">
        <v>0</v>
      </c>
      <c r="BZ17" s="12">
        <v>0</v>
      </c>
      <c r="CA17" s="12">
        <v>0</v>
      </c>
      <c r="CB17" s="12">
        <v>0</v>
      </c>
      <c r="CC17" s="12">
        <v>0</v>
      </c>
      <c r="CD17" s="12">
        <v>0</v>
      </c>
      <c r="CE17" s="12">
        <v>0</v>
      </c>
      <c r="CF17" s="12">
        <v>0</v>
      </c>
      <c r="CG17" s="12">
        <v>0</v>
      </c>
      <c r="CH17" s="12">
        <v>0</v>
      </c>
      <c r="CI17" s="12">
        <v>0</v>
      </c>
      <c r="CJ17" s="12">
        <v>0</v>
      </c>
      <c r="CK17" s="12">
        <v>0</v>
      </c>
      <c r="CL17" s="12">
        <v>0</v>
      </c>
      <c r="CM17" s="12">
        <v>0</v>
      </c>
      <c r="CN17" s="12">
        <v>0</v>
      </c>
      <c r="CO17" s="12">
        <v>0</v>
      </c>
      <c r="CP17" s="12">
        <v>0</v>
      </c>
      <c r="CQ17" s="12">
        <v>0</v>
      </c>
      <c r="CR17" s="12">
        <v>0</v>
      </c>
      <c r="CS17" s="12">
        <v>0</v>
      </c>
      <c r="CT17" s="12">
        <v>0</v>
      </c>
      <c r="CU17" s="12">
        <v>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2">
        <v>80.599999999999994</v>
      </c>
      <c r="DF17" s="10">
        <v>43132</v>
      </c>
      <c r="DG17" t="e">
        <f>VLOOKUP(D17,#REF!,2,FALSE)</f>
        <v>#REF!</v>
      </c>
    </row>
    <row r="18" spans="1:111" x14ac:dyDescent="0.25">
      <c r="A18" s="9" t="s">
        <v>192</v>
      </c>
      <c r="B18" s="9" t="s">
        <v>78</v>
      </c>
      <c r="C18" s="9" t="s">
        <v>202</v>
      </c>
      <c r="D18" s="9" t="s">
        <v>11</v>
      </c>
      <c r="E18" s="10">
        <v>43132</v>
      </c>
      <c r="F18" s="9" t="s">
        <v>194</v>
      </c>
      <c r="G18" s="9" t="s">
        <v>195</v>
      </c>
      <c r="H18" s="11">
        <v>28</v>
      </c>
      <c r="I18" s="12">
        <v>400</v>
      </c>
      <c r="J18" s="11">
        <v>0</v>
      </c>
      <c r="K18" s="11">
        <v>0</v>
      </c>
      <c r="L18" s="12">
        <v>88.36</v>
      </c>
      <c r="M18" s="10">
        <v>43070</v>
      </c>
      <c r="N18" s="11">
        <v>0.5</v>
      </c>
      <c r="O18" s="12">
        <v>460.39</v>
      </c>
      <c r="P18" s="12">
        <v>66.45</v>
      </c>
      <c r="Q18" s="12">
        <v>106.4</v>
      </c>
      <c r="R18" s="12">
        <v>159.6</v>
      </c>
      <c r="S18" s="12">
        <v>56</v>
      </c>
      <c r="T18" s="12">
        <v>266</v>
      </c>
      <c r="U18" s="12">
        <v>112</v>
      </c>
      <c r="V18" s="12">
        <v>48.73</v>
      </c>
      <c r="W18" s="12">
        <v>78.400000000000006</v>
      </c>
      <c r="X18" s="12">
        <v>117.6</v>
      </c>
      <c r="Y18" s="12">
        <v>196</v>
      </c>
      <c r="Z18" s="12">
        <v>17.72</v>
      </c>
      <c r="AA18" s="12">
        <v>28</v>
      </c>
      <c r="AB18" s="12">
        <v>42</v>
      </c>
      <c r="AC18" s="12">
        <v>70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0">
        <v>43176</v>
      </c>
      <c r="BK18" s="9" t="s">
        <v>79</v>
      </c>
      <c r="BL18" s="12">
        <v>0</v>
      </c>
      <c r="BM18" s="12">
        <v>0</v>
      </c>
      <c r="BN18" s="12">
        <v>0</v>
      </c>
      <c r="BO18" s="12">
        <v>0</v>
      </c>
      <c r="BP18" s="12">
        <v>56</v>
      </c>
      <c r="BQ18" s="12">
        <v>0</v>
      </c>
      <c r="BR18" s="12">
        <v>112</v>
      </c>
      <c r="BS18" s="12">
        <v>17.72</v>
      </c>
      <c r="BT18" s="12">
        <v>0</v>
      </c>
      <c r="BU18" s="12">
        <v>0</v>
      </c>
      <c r="BV18" s="12">
        <v>0</v>
      </c>
      <c r="BW18" s="12">
        <v>48.73</v>
      </c>
      <c r="BX18" s="12">
        <v>0</v>
      </c>
      <c r="BY18" s="12">
        <v>0</v>
      </c>
      <c r="BZ18" s="12">
        <v>0</v>
      </c>
      <c r="CA18" s="12">
        <v>0</v>
      </c>
      <c r="CB18" s="12">
        <v>0</v>
      </c>
      <c r="CC18" s="12">
        <v>0</v>
      </c>
      <c r="CD18" s="12">
        <v>0</v>
      </c>
      <c r="CE18" s="12">
        <v>0</v>
      </c>
      <c r="CF18" s="12">
        <v>0</v>
      </c>
      <c r="CG18" s="12">
        <v>0</v>
      </c>
      <c r="CH18" s="12">
        <v>0</v>
      </c>
      <c r="CI18" s="12">
        <v>0</v>
      </c>
      <c r="CJ18" s="12">
        <v>0</v>
      </c>
      <c r="CK18" s="12">
        <v>0</v>
      </c>
      <c r="CL18" s="12">
        <v>0</v>
      </c>
      <c r="CM18" s="12">
        <v>0</v>
      </c>
      <c r="CN18" s="12">
        <v>0</v>
      </c>
      <c r="CO18" s="12">
        <v>0</v>
      </c>
      <c r="CP18" s="12">
        <v>0</v>
      </c>
      <c r="CQ18" s="12">
        <v>0</v>
      </c>
      <c r="CR18" s="12">
        <v>0</v>
      </c>
      <c r="CS18" s="12">
        <v>0</v>
      </c>
      <c r="CT18" s="12">
        <v>0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>
        <v>0</v>
      </c>
      <c r="DE18" s="12">
        <v>80.599999999999994</v>
      </c>
      <c r="DF18" s="10">
        <v>43132</v>
      </c>
      <c r="DG18" t="e">
        <f>VLOOKUP(D18,#REF!,2,FALSE)</f>
        <v>#REF!</v>
      </c>
    </row>
    <row r="19" spans="1:111" x14ac:dyDescent="0.25">
      <c r="A19" s="9" t="s">
        <v>192</v>
      </c>
      <c r="B19" s="9" t="s">
        <v>78</v>
      </c>
      <c r="C19" s="9" t="s">
        <v>202</v>
      </c>
      <c r="D19" s="9" t="s">
        <v>6</v>
      </c>
      <c r="E19" s="10">
        <v>43132</v>
      </c>
      <c r="F19" s="9" t="s">
        <v>194</v>
      </c>
      <c r="G19" s="9" t="s">
        <v>195</v>
      </c>
      <c r="H19" s="11">
        <v>28</v>
      </c>
      <c r="I19" s="12">
        <v>120</v>
      </c>
      <c r="J19" s="11">
        <v>0</v>
      </c>
      <c r="K19" s="11">
        <v>0</v>
      </c>
      <c r="L19" s="12">
        <v>88.36</v>
      </c>
      <c r="M19" s="10">
        <v>43070</v>
      </c>
      <c r="N19" s="11">
        <v>0.5</v>
      </c>
      <c r="O19" s="12">
        <v>460.39</v>
      </c>
      <c r="P19" s="12">
        <v>0</v>
      </c>
      <c r="Q19" s="12">
        <v>31.92</v>
      </c>
      <c r="R19" s="12">
        <v>47.88</v>
      </c>
      <c r="S19" s="12">
        <v>16.8</v>
      </c>
      <c r="T19" s="12">
        <v>79.8</v>
      </c>
      <c r="U19" s="12">
        <v>33.6</v>
      </c>
      <c r="V19" s="12">
        <v>0</v>
      </c>
      <c r="W19" s="12">
        <v>23.52</v>
      </c>
      <c r="X19" s="12">
        <v>35.28</v>
      </c>
      <c r="Y19" s="12">
        <v>58.8</v>
      </c>
      <c r="Z19" s="12">
        <v>0</v>
      </c>
      <c r="AA19" s="12">
        <v>8.4</v>
      </c>
      <c r="AB19" s="12">
        <v>12.6</v>
      </c>
      <c r="AC19" s="12">
        <v>21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0</v>
      </c>
      <c r="BG19" s="12">
        <v>0</v>
      </c>
      <c r="BH19" s="12">
        <v>0</v>
      </c>
      <c r="BI19" s="12">
        <v>0</v>
      </c>
      <c r="BJ19" s="10">
        <v>43176</v>
      </c>
      <c r="BK19" s="9" t="s">
        <v>203</v>
      </c>
      <c r="BL19" s="12">
        <v>0</v>
      </c>
      <c r="BM19" s="12">
        <v>0</v>
      </c>
      <c r="BN19" s="12">
        <v>0</v>
      </c>
      <c r="BO19" s="12">
        <v>0</v>
      </c>
      <c r="BP19" s="12">
        <v>16.8</v>
      </c>
      <c r="BQ19" s="12">
        <v>0</v>
      </c>
      <c r="BR19" s="12">
        <v>33.6</v>
      </c>
      <c r="BS19" s="12">
        <v>0</v>
      </c>
      <c r="BT19" s="12">
        <v>0</v>
      </c>
      <c r="BU19" s="12">
        <v>0</v>
      </c>
      <c r="BV19" s="12">
        <v>0</v>
      </c>
      <c r="BW19" s="12">
        <v>0</v>
      </c>
      <c r="BX19" s="12">
        <v>0</v>
      </c>
      <c r="BY19" s="12">
        <v>0</v>
      </c>
      <c r="BZ19" s="12">
        <v>0</v>
      </c>
      <c r="CA19" s="12">
        <v>0</v>
      </c>
      <c r="CB19" s="12">
        <v>0</v>
      </c>
      <c r="CC19" s="12">
        <v>0</v>
      </c>
      <c r="CD19" s="12">
        <v>0</v>
      </c>
      <c r="CE19" s="12">
        <v>0</v>
      </c>
      <c r="CF19" s="12">
        <v>0</v>
      </c>
      <c r="CG19" s="12">
        <v>0</v>
      </c>
      <c r="CH19" s="12">
        <v>0</v>
      </c>
      <c r="CI19" s="12">
        <v>0</v>
      </c>
      <c r="CJ19" s="12">
        <v>0</v>
      </c>
      <c r="CK19" s="12">
        <v>0</v>
      </c>
      <c r="CL19" s="12">
        <v>0</v>
      </c>
      <c r="CM19" s="12">
        <v>0</v>
      </c>
      <c r="CN19" s="12">
        <v>0</v>
      </c>
      <c r="CO19" s="12">
        <v>0</v>
      </c>
      <c r="CP19" s="12">
        <v>0</v>
      </c>
      <c r="CQ19" s="12">
        <v>0</v>
      </c>
      <c r="CR19" s="12">
        <v>0</v>
      </c>
      <c r="CS19" s="12">
        <v>0</v>
      </c>
      <c r="CT19" s="12">
        <v>0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0</v>
      </c>
      <c r="DC19" s="12">
        <v>0</v>
      </c>
      <c r="DD19" s="12">
        <v>0</v>
      </c>
      <c r="DE19" s="12">
        <v>80.599999999999994</v>
      </c>
      <c r="DF19" s="10">
        <v>43132</v>
      </c>
      <c r="DG19" t="e">
        <f>VLOOKUP(D19,#REF!,2,FALSE)</f>
        <v>#REF!</v>
      </c>
    </row>
    <row r="20" spans="1:111" x14ac:dyDescent="0.25">
      <c r="A20" s="9" t="s">
        <v>192</v>
      </c>
      <c r="B20" s="9" t="s">
        <v>78</v>
      </c>
      <c r="C20" s="9" t="s">
        <v>202</v>
      </c>
      <c r="D20" s="9" t="s">
        <v>19</v>
      </c>
      <c r="E20" s="10">
        <v>43132</v>
      </c>
      <c r="F20" s="9" t="s">
        <v>194</v>
      </c>
      <c r="G20" s="9" t="s">
        <v>195</v>
      </c>
      <c r="H20" s="11">
        <v>28</v>
      </c>
      <c r="I20" s="12">
        <v>120</v>
      </c>
      <c r="J20" s="11">
        <v>0</v>
      </c>
      <c r="K20" s="11">
        <v>0</v>
      </c>
      <c r="L20" s="12">
        <v>88.36</v>
      </c>
      <c r="M20" s="10">
        <v>43070</v>
      </c>
      <c r="N20" s="11">
        <v>0.5</v>
      </c>
      <c r="O20" s="12">
        <v>460.39</v>
      </c>
      <c r="P20" s="12">
        <v>0</v>
      </c>
      <c r="Q20" s="12">
        <v>31.92</v>
      </c>
      <c r="R20" s="12">
        <v>47.88</v>
      </c>
      <c r="S20" s="12">
        <v>16.8</v>
      </c>
      <c r="T20" s="12">
        <v>79.8</v>
      </c>
      <c r="U20" s="12">
        <v>33.6</v>
      </c>
      <c r="V20" s="12">
        <v>0</v>
      </c>
      <c r="W20" s="12">
        <v>23.52</v>
      </c>
      <c r="X20" s="12">
        <v>35.28</v>
      </c>
      <c r="Y20" s="12">
        <v>58.8</v>
      </c>
      <c r="Z20" s="12">
        <v>0</v>
      </c>
      <c r="AA20" s="12">
        <v>8.4</v>
      </c>
      <c r="AB20" s="12">
        <v>12.6</v>
      </c>
      <c r="AC20" s="12">
        <v>21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0">
        <v>43176</v>
      </c>
      <c r="BK20" s="9" t="s">
        <v>79</v>
      </c>
      <c r="BL20" s="12">
        <v>0</v>
      </c>
      <c r="BM20" s="12">
        <v>0</v>
      </c>
      <c r="BN20" s="12">
        <v>0</v>
      </c>
      <c r="BO20" s="12">
        <v>0</v>
      </c>
      <c r="BP20" s="12">
        <v>16.8</v>
      </c>
      <c r="BQ20" s="12">
        <v>0</v>
      </c>
      <c r="BR20" s="12">
        <v>33.6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2">
        <v>0</v>
      </c>
      <c r="CC20" s="12">
        <v>0</v>
      </c>
      <c r="CD20" s="12">
        <v>0</v>
      </c>
      <c r="CE20" s="12">
        <v>0</v>
      </c>
      <c r="CF20" s="12">
        <v>0</v>
      </c>
      <c r="CG20" s="12">
        <v>0</v>
      </c>
      <c r="CH20" s="12">
        <v>0</v>
      </c>
      <c r="CI20" s="12">
        <v>0</v>
      </c>
      <c r="CJ20" s="12">
        <v>0</v>
      </c>
      <c r="CK20" s="12">
        <v>0</v>
      </c>
      <c r="CL20" s="12">
        <v>0</v>
      </c>
      <c r="CM20" s="12">
        <v>0</v>
      </c>
      <c r="CN20" s="12">
        <v>0</v>
      </c>
      <c r="CO20" s="12">
        <v>0</v>
      </c>
      <c r="CP20" s="12">
        <v>0</v>
      </c>
      <c r="CQ20" s="12">
        <v>0</v>
      </c>
      <c r="CR20" s="12">
        <v>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80.599999999999994</v>
      </c>
      <c r="DF20" s="10">
        <v>43132</v>
      </c>
      <c r="DG20" t="e">
        <f>VLOOKUP(D20,#REF!,2,FALSE)</f>
        <v>#REF!</v>
      </c>
    </row>
    <row r="21" spans="1:111" x14ac:dyDescent="0.25">
      <c r="A21" s="9" t="s">
        <v>192</v>
      </c>
      <c r="B21" s="9" t="s">
        <v>78</v>
      </c>
      <c r="C21" s="9" t="s">
        <v>202</v>
      </c>
      <c r="D21" s="9" t="s">
        <v>2</v>
      </c>
      <c r="E21" s="10">
        <v>43132</v>
      </c>
      <c r="F21" s="9" t="s">
        <v>194</v>
      </c>
      <c r="G21" s="9" t="s">
        <v>195</v>
      </c>
      <c r="H21" s="11">
        <v>28</v>
      </c>
      <c r="I21" s="12">
        <v>120</v>
      </c>
      <c r="J21" s="11">
        <v>0</v>
      </c>
      <c r="K21" s="11">
        <v>0</v>
      </c>
      <c r="L21" s="12">
        <v>88.36</v>
      </c>
      <c r="M21" s="10">
        <v>43070</v>
      </c>
      <c r="N21" s="11">
        <v>0.5</v>
      </c>
      <c r="O21" s="12">
        <v>460.39</v>
      </c>
      <c r="P21" s="12">
        <v>0</v>
      </c>
      <c r="Q21" s="12">
        <v>31.92</v>
      </c>
      <c r="R21" s="12">
        <v>47.88</v>
      </c>
      <c r="S21" s="12">
        <v>16.8</v>
      </c>
      <c r="T21" s="12">
        <v>79.8</v>
      </c>
      <c r="U21" s="12">
        <v>33.6</v>
      </c>
      <c r="V21" s="12">
        <v>0</v>
      </c>
      <c r="W21" s="12">
        <v>23.52</v>
      </c>
      <c r="X21" s="12">
        <v>35.28</v>
      </c>
      <c r="Y21" s="12">
        <v>58.8</v>
      </c>
      <c r="Z21" s="12">
        <v>0</v>
      </c>
      <c r="AA21" s="12">
        <v>8.4</v>
      </c>
      <c r="AB21" s="12">
        <v>12.6</v>
      </c>
      <c r="AC21" s="12">
        <v>21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0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0</v>
      </c>
      <c r="BE21" s="12">
        <v>0</v>
      </c>
      <c r="BF21" s="12">
        <v>0</v>
      </c>
      <c r="BG21" s="12">
        <v>0</v>
      </c>
      <c r="BH21" s="12">
        <v>0</v>
      </c>
      <c r="BI21" s="12">
        <v>0</v>
      </c>
      <c r="BJ21" s="10">
        <v>43176</v>
      </c>
      <c r="BK21" s="9" t="s">
        <v>79</v>
      </c>
      <c r="BL21" s="12">
        <v>0</v>
      </c>
      <c r="BM21" s="12">
        <v>0</v>
      </c>
      <c r="BN21" s="12">
        <v>0</v>
      </c>
      <c r="BO21" s="12">
        <v>0</v>
      </c>
      <c r="BP21" s="12">
        <v>16.8</v>
      </c>
      <c r="BQ21" s="12">
        <v>0</v>
      </c>
      <c r="BR21" s="12">
        <v>33.6</v>
      </c>
      <c r="BS21" s="12">
        <v>0</v>
      </c>
      <c r="BT21" s="12">
        <v>0</v>
      </c>
      <c r="BU21" s="12">
        <v>0</v>
      </c>
      <c r="BV21" s="12">
        <v>0</v>
      </c>
      <c r="BW21" s="12">
        <v>0</v>
      </c>
      <c r="BX21" s="12">
        <v>0</v>
      </c>
      <c r="BY21" s="12">
        <v>0</v>
      </c>
      <c r="BZ21" s="12">
        <v>0</v>
      </c>
      <c r="CA21" s="12">
        <v>0</v>
      </c>
      <c r="CB21" s="12">
        <v>0</v>
      </c>
      <c r="CC21" s="12">
        <v>0</v>
      </c>
      <c r="CD21" s="12">
        <v>0</v>
      </c>
      <c r="CE21" s="12">
        <v>0</v>
      </c>
      <c r="CF21" s="12">
        <v>0</v>
      </c>
      <c r="CG21" s="12">
        <v>0</v>
      </c>
      <c r="CH21" s="12">
        <v>0</v>
      </c>
      <c r="CI21" s="12">
        <v>0</v>
      </c>
      <c r="CJ21" s="12">
        <v>0</v>
      </c>
      <c r="CK21" s="12">
        <v>0</v>
      </c>
      <c r="CL21" s="12">
        <v>0</v>
      </c>
      <c r="CM21" s="12">
        <v>0</v>
      </c>
      <c r="CN21" s="12">
        <v>0</v>
      </c>
      <c r="CO21" s="12">
        <v>0</v>
      </c>
      <c r="CP21" s="12">
        <v>0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80.599999999999994</v>
      </c>
      <c r="DF21" s="10">
        <v>43132</v>
      </c>
      <c r="DG21" t="e">
        <f>VLOOKUP(D21,#REF!,2,FALSE)</f>
        <v>#REF!</v>
      </c>
    </row>
    <row r="22" spans="1:111" x14ac:dyDescent="0.25">
      <c r="A22" s="9" t="s">
        <v>192</v>
      </c>
      <c r="B22" s="9" t="s">
        <v>78</v>
      </c>
      <c r="C22" s="9" t="s">
        <v>202</v>
      </c>
      <c r="D22" s="9" t="s">
        <v>33</v>
      </c>
      <c r="E22" s="10">
        <v>43132</v>
      </c>
      <c r="F22" s="9" t="s">
        <v>194</v>
      </c>
      <c r="G22" s="9" t="s">
        <v>195</v>
      </c>
      <c r="H22" s="11">
        <v>26</v>
      </c>
      <c r="I22" s="12">
        <v>120</v>
      </c>
      <c r="J22" s="11">
        <v>0</v>
      </c>
      <c r="K22" s="11">
        <v>0</v>
      </c>
      <c r="L22" s="12">
        <v>88.36</v>
      </c>
      <c r="M22" s="10">
        <v>43070</v>
      </c>
      <c r="N22" s="11">
        <v>0.5</v>
      </c>
      <c r="O22" s="12">
        <v>427.5</v>
      </c>
      <c r="P22" s="12">
        <v>0</v>
      </c>
      <c r="Q22" s="12">
        <v>29.64</v>
      </c>
      <c r="R22" s="12">
        <v>44.46</v>
      </c>
      <c r="S22" s="12">
        <v>15.6</v>
      </c>
      <c r="T22" s="12">
        <v>74.099999999999994</v>
      </c>
      <c r="U22" s="12">
        <v>31.2</v>
      </c>
      <c r="V22" s="12">
        <v>0</v>
      </c>
      <c r="W22" s="12">
        <v>21.84</v>
      </c>
      <c r="X22" s="12">
        <v>32.76</v>
      </c>
      <c r="Y22" s="12">
        <v>54.6</v>
      </c>
      <c r="Z22" s="12">
        <v>0</v>
      </c>
      <c r="AA22" s="12">
        <v>7.8</v>
      </c>
      <c r="AB22" s="12">
        <v>11.7</v>
      </c>
      <c r="AC22" s="12">
        <v>19.5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0">
        <v>43176</v>
      </c>
      <c r="BK22" s="9" t="s">
        <v>79</v>
      </c>
      <c r="BL22" s="12">
        <v>0</v>
      </c>
      <c r="BM22" s="12">
        <v>0</v>
      </c>
      <c r="BN22" s="12">
        <v>0</v>
      </c>
      <c r="BO22" s="12">
        <v>0</v>
      </c>
      <c r="BP22" s="12">
        <v>15.6</v>
      </c>
      <c r="BQ22" s="12">
        <v>0</v>
      </c>
      <c r="BR22" s="12">
        <v>31.2</v>
      </c>
      <c r="BS22" s="12">
        <v>0</v>
      </c>
      <c r="BT22" s="12">
        <v>0</v>
      </c>
      <c r="BU22" s="12">
        <v>0</v>
      </c>
      <c r="BV22" s="12">
        <v>0</v>
      </c>
      <c r="BW22" s="12">
        <v>0</v>
      </c>
      <c r="BX22" s="12">
        <v>0</v>
      </c>
      <c r="BY22" s="12">
        <v>0</v>
      </c>
      <c r="BZ22" s="12">
        <v>0</v>
      </c>
      <c r="CA22" s="12">
        <v>0</v>
      </c>
      <c r="CB22" s="12">
        <v>0</v>
      </c>
      <c r="CC22" s="12">
        <v>0</v>
      </c>
      <c r="CD22" s="12">
        <v>0</v>
      </c>
      <c r="CE22" s="12">
        <v>0</v>
      </c>
      <c r="CF22" s="12">
        <v>0</v>
      </c>
      <c r="CG22" s="12">
        <v>0</v>
      </c>
      <c r="CH22" s="12">
        <v>0</v>
      </c>
      <c r="CI22" s="12">
        <v>0</v>
      </c>
      <c r="CJ22" s="12">
        <v>0</v>
      </c>
      <c r="CK22" s="12">
        <v>0</v>
      </c>
      <c r="CL22" s="12">
        <v>0</v>
      </c>
      <c r="CM22" s="12">
        <v>0</v>
      </c>
      <c r="CN22" s="12">
        <v>0</v>
      </c>
      <c r="CO22" s="12">
        <v>0</v>
      </c>
      <c r="CP22" s="12">
        <v>0</v>
      </c>
      <c r="CQ22" s="12">
        <v>0</v>
      </c>
      <c r="CR22" s="12">
        <v>0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12">
        <v>0</v>
      </c>
      <c r="CY22" s="12">
        <v>0</v>
      </c>
      <c r="CZ22" s="12">
        <v>0</v>
      </c>
      <c r="DA22" s="12">
        <v>0</v>
      </c>
      <c r="DB22" s="12">
        <v>0</v>
      </c>
      <c r="DC22" s="12">
        <v>0</v>
      </c>
      <c r="DD22" s="12">
        <v>0</v>
      </c>
      <c r="DE22" s="12">
        <v>80.599999999999994</v>
      </c>
      <c r="DF22" s="10">
        <v>43132</v>
      </c>
      <c r="DG22" t="e">
        <f>VLOOKUP(D22,#REF!,2,FALSE)</f>
        <v>#REF!</v>
      </c>
    </row>
    <row r="23" spans="1:111" x14ac:dyDescent="0.25">
      <c r="A23" s="9" t="s">
        <v>192</v>
      </c>
      <c r="B23" s="9" t="s">
        <v>78</v>
      </c>
      <c r="C23" s="9" t="s">
        <v>202</v>
      </c>
      <c r="D23" s="9" t="s">
        <v>33</v>
      </c>
      <c r="E23" s="10">
        <v>43157</v>
      </c>
      <c r="F23" s="9" t="s">
        <v>197</v>
      </c>
      <c r="G23" s="9" t="s">
        <v>198</v>
      </c>
      <c r="H23" s="11">
        <v>0</v>
      </c>
      <c r="I23" s="12">
        <v>0</v>
      </c>
      <c r="J23" s="13"/>
      <c r="K23" s="13"/>
      <c r="L23" s="12">
        <v>88.36</v>
      </c>
      <c r="M23" s="10">
        <v>43070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0">
        <v>43176</v>
      </c>
      <c r="BK23" s="9" t="s">
        <v>80</v>
      </c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t="e">
        <f>VLOOKUP(D23,#REF!,2,FALSE)</f>
        <v>#REF!</v>
      </c>
    </row>
    <row r="24" spans="1:111" x14ac:dyDescent="0.25">
      <c r="A24" s="9" t="s">
        <v>192</v>
      </c>
      <c r="B24" s="9" t="s">
        <v>78</v>
      </c>
      <c r="C24" s="9" t="s">
        <v>202</v>
      </c>
      <c r="D24" s="9" t="s">
        <v>44</v>
      </c>
      <c r="E24" s="10">
        <v>43132</v>
      </c>
      <c r="F24" s="9" t="s">
        <v>194</v>
      </c>
      <c r="G24" s="9" t="s">
        <v>195</v>
      </c>
      <c r="H24" s="11">
        <v>16</v>
      </c>
      <c r="I24" s="12">
        <v>120</v>
      </c>
      <c r="J24" s="11">
        <v>0</v>
      </c>
      <c r="K24" s="11">
        <v>0</v>
      </c>
      <c r="L24" s="12">
        <v>88.36</v>
      </c>
      <c r="M24" s="10">
        <v>43070</v>
      </c>
      <c r="N24" s="11">
        <v>0.5</v>
      </c>
      <c r="O24" s="12">
        <v>263.08</v>
      </c>
      <c r="P24" s="12">
        <v>0</v>
      </c>
      <c r="Q24" s="12">
        <v>18.239999999999998</v>
      </c>
      <c r="R24" s="12">
        <v>27.36</v>
      </c>
      <c r="S24" s="12">
        <v>9.6</v>
      </c>
      <c r="T24" s="12">
        <v>45.6</v>
      </c>
      <c r="U24" s="12">
        <v>19.2</v>
      </c>
      <c r="V24" s="12">
        <v>0</v>
      </c>
      <c r="W24" s="12">
        <v>13.44</v>
      </c>
      <c r="X24" s="12">
        <v>20.16</v>
      </c>
      <c r="Y24" s="12">
        <v>33.6</v>
      </c>
      <c r="Z24" s="12">
        <v>0</v>
      </c>
      <c r="AA24" s="12">
        <v>4.8</v>
      </c>
      <c r="AB24" s="12">
        <v>7.2</v>
      </c>
      <c r="AC24" s="12">
        <v>12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0">
        <v>43176</v>
      </c>
      <c r="BK24" s="9" t="s">
        <v>79</v>
      </c>
      <c r="BL24" s="12">
        <v>0</v>
      </c>
      <c r="BM24" s="12">
        <v>0</v>
      </c>
      <c r="BN24" s="12">
        <v>0</v>
      </c>
      <c r="BO24" s="12">
        <v>0</v>
      </c>
      <c r="BP24" s="12">
        <v>9.6</v>
      </c>
      <c r="BQ24" s="12">
        <v>0</v>
      </c>
      <c r="BR24" s="12">
        <v>19.2</v>
      </c>
      <c r="BS24" s="12">
        <v>0</v>
      </c>
      <c r="BT24" s="12">
        <v>0</v>
      </c>
      <c r="BU24" s="12">
        <v>0</v>
      </c>
      <c r="BV24" s="12">
        <v>0</v>
      </c>
      <c r="BW24" s="12">
        <v>0</v>
      </c>
      <c r="BX24" s="12">
        <v>0</v>
      </c>
      <c r="BY24" s="12">
        <v>0</v>
      </c>
      <c r="BZ24" s="12">
        <v>0</v>
      </c>
      <c r="CA24" s="12">
        <v>0</v>
      </c>
      <c r="CB24" s="12">
        <v>0</v>
      </c>
      <c r="CC24" s="12">
        <v>0</v>
      </c>
      <c r="CD24" s="12">
        <v>0</v>
      </c>
      <c r="CE24" s="12">
        <v>0</v>
      </c>
      <c r="CF24" s="12">
        <v>0</v>
      </c>
      <c r="CG24" s="12">
        <v>0</v>
      </c>
      <c r="CH24" s="12">
        <v>0</v>
      </c>
      <c r="CI24" s="12">
        <v>0</v>
      </c>
      <c r="CJ24" s="12">
        <v>0</v>
      </c>
      <c r="CK24" s="12">
        <v>0</v>
      </c>
      <c r="CL24" s="12">
        <v>0</v>
      </c>
      <c r="CM24" s="12">
        <v>0</v>
      </c>
      <c r="CN24" s="12">
        <v>0</v>
      </c>
      <c r="CO24" s="12">
        <v>0</v>
      </c>
      <c r="CP24" s="12">
        <v>0</v>
      </c>
      <c r="CQ24" s="12">
        <v>0</v>
      </c>
      <c r="CR24" s="12">
        <v>0</v>
      </c>
      <c r="CS24" s="12">
        <v>0</v>
      </c>
      <c r="CT24" s="12">
        <v>0</v>
      </c>
      <c r="CU24" s="12">
        <v>0</v>
      </c>
      <c r="CV24" s="12">
        <v>0</v>
      </c>
      <c r="CW24" s="12">
        <v>0</v>
      </c>
      <c r="CX24" s="12">
        <v>0</v>
      </c>
      <c r="CY24" s="12">
        <v>0</v>
      </c>
      <c r="CZ24" s="12">
        <v>0</v>
      </c>
      <c r="DA24" s="12">
        <v>0</v>
      </c>
      <c r="DB24" s="12">
        <v>0</v>
      </c>
      <c r="DC24" s="12">
        <v>0</v>
      </c>
      <c r="DD24" s="12">
        <v>0</v>
      </c>
      <c r="DE24" s="12">
        <v>80.599999999999994</v>
      </c>
      <c r="DF24" s="10">
        <v>43132</v>
      </c>
      <c r="DG24" t="e">
        <f>VLOOKUP(D24,#REF!,2,FALSE)</f>
        <v>#REF!</v>
      </c>
    </row>
    <row r="25" spans="1:111" x14ac:dyDescent="0.25">
      <c r="A25" s="9" t="s">
        <v>192</v>
      </c>
      <c r="B25" s="9" t="s">
        <v>78</v>
      </c>
      <c r="C25" s="9" t="s">
        <v>202</v>
      </c>
      <c r="D25" s="9" t="s">
        <v>44</v>
      </c>
      <c r="E25" s="10">
        <v>43147</v>
      </c>
      <c r="F25" s="9" t="s">
        <v>197</v>
      </c>
      <c r="G25" s="9" t="s">
        <v>198</v>
      </c>
      <c r="H25" s="11">
        <v>0</v>
      </c>
      <c r="I25" s="12">
        <v>0</v>
      </c>
      <c r="J25" s="13"/>
      <c r="K25" s="13"/>
      <c r="L25" s="12">
        <v>88.36</v>
      </c>
      <c r="M25" s="10">
        <v>43070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0">
        <v>43176</v>
      </c>
      <c r="BK25" s="9" t="s">
        <v>80</v>
      </c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t="e">
        <f>VLOOKUP(D25,#REF!,2,FALSE)</f>
        <v>#REF!</v>
      </c>
    </row>
    <row r="26" spans="1:111" x14ac:dyDescent="0.25">
      <c r="A26" s="9" t="s">
        <v>192</v>
      </c>
      <c r="B26" s="9" t="s">
        <v>78</v>
      </c>
      <c r="C26" s="9" t="s">
        <v>202</v>
      </c>
      <c r="D26" s="9" t="s">
        <v>31</v>
      </c>
      <c r="E26" s="10">
        <v>43132</v>
      </c>
      <c r="F26" s="9" t="s">
        <v>194</v>
      </c>
      <c r="G26" s="9" t="s">
        <v>195</v>
      </c>
      <c r="H26" s="11">
        <v>28</v>
      </c>
      <c r="I26" s="12">
        <v>120</v>
      </c>
      <c r="J26" s="11">
        <v>0</v>
      </c>
      <c r="K26" s="11">
        <v>0</v>
      </c>
      <c r="L26" s="12">
        <v>88.36</v>
      </c>
      <c r="M26" s="10">
        <v>43070</v>
      </c>
      <c r="N26" s="11">
        <v>0.5</v>
      </c>
      <c r="O26" s="12">
        <v>460.39</v>
      </c>
      <c r="P26" s="12">
        <v>0</v>
      </c>
      <c r="Q26" s="12">
        <v>31.92</v>
      </c>
      <c r="R26" s="12">
        <v>47.88</v>
      </c>
      <c r="S26" s="12">
        <v>16.8</v>
      </c>
      <c r="T26" s="12">
        <v>79.8</v>
      </c>
      <c r="U26" s="12">
        <v>33.6</v>
      </c>
      <c r="V26" s="12">
        <v>0</v>
      </c>
      <c r="W26" s="12">
        <v>23.52</v>
      </c>
      <c r="X26" s="12">
        <v>35.28</v>
      </c>
      <c r="Y26" s="12">
        <v>58.8</v>
      </c>
      <c r="Z26" s="12">
        <v>0</v>
      </c>
      <c r="AA26" s="12">
        <v>8.4</v>
      </c>
      <c r="AB26" s="12">
        <v>12.6</v>
      </c>
      <c r="AC26" s="12">
        <v>21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0">
        <v>43176</v>
      </c>
      <c r="BK26" s="9" t="s">
        <v>79</v>
      </c>
      <c r="BL26" s="12">
        <v>0</v>
      </c>
      <c r="BM26" s="12">
        <v>0</v>
      </c>
      <c r="BN26" s="12">
        <v>0</v>
      </c>
      <c r="BO26" s="12">
        <v>0</v>
      </c>
      <c r="BP26" s="12">
        <v>16.8</v>
      </c>
      <c r="BQ26" s="12">
        <v>0</v>
      </c>
      <c r="BR26" s="12">
        <v>33.6</v>
      </c>
      <c r="BS26" s="12">
        <v>0</v>
      </c>
      <c r="BT26" s="12">
        <v>0</v>
      </c>
      <c r="BU26" s="12">
        <v>0</v>
      </c>
      <c r="BV26" s="12">
        <v>0</v>
      </c>
      <c r="BW26" s="12">
        <v>0</v>
      </c>
      <c r="BX26" s="12">
        <v>0</v>
      </c>
      <c r="BY26" s="12">
        <v>0</v>
      </c>
      <c r="BZ26" s="12">
        <v>0</v>
      </c>
      <c r="CA26" s="12">
        <v>0</v>
      </c>
      <c r="CB26" s="12">
        <v>0</v>
      </c>
      <c r="CC26" s="12">
        <v>0</v>
      </c>
      <c r="CD26" s="12">
        <v>0</v>
      </c>
      <c r="CE26" s="12">
        <v>0</v>
      </c>
      <c r="CF26" s="12">
        <v>0</v>
      </c>
      <c r="CG26" s="12">
        <v>0</v>
      </c>
      <c r="CH26" s="12">
        <v>0</v>
      </c>
      <c r="CI26" s="12">
        <v>0</v>
      </c>
      <c r="CJ26" s="12">
        <v>0</v>
      </c>
      <c r="CK26" s="12">
        <v>0</v>
      </c>
      <c r="CL26" s="12">
        <v>0</v>
      </c>
      <c r="CM26" s="12">
        <v>0</v>
      </c>
      <c r="CN26" s="12">
        <v>0</v>
      </c>
      <c r="CO26" s="12">
        <v>0</v>
      </c>
      <c r="CP26" s="12">
        <v>0</v>
      </c>
      <c r="CQ26" s="12">
        <v>0</v>
      </c>
      <c r="CR26" s="12">
        <v>0</v>
      </c>
      <c r="CS26" s="12">
        <v>0</v>
      </c>
      <c r="CT26" s="12">
        <v>0</v>
      </c>
      <c r="CU26" s="12">
        <v>0</v>
      </c>
      <c r="CV26" s="12">
        <v>0</v>
      </c>
      <c r="CW26" s="12">
        <v>0</v>
      </c>
      <c r="CX26" s="12">
        <v>0</v>
      </c>
      <c r="CY26" s="12">
        <v>0</v>
      </c>
      <c r="CZ26" s="12">
        <v>0</v>
      </c>
      <c r="DA26" s="12">
        <v>0</v>
      </c>
      <c r="DB26" s="12">
        <v>0</v>
      </c>
      <c r="DC26" s="12">
        <v>0</v>
      </c>
      <c r="DD26" s="12">
        <v>0</v>
      </c>
      <c r="DE26" s="12">
        <v>80.599999999999994</v>
      </c>
      <c r="DF26" s="10">
        <v>43132</v>
      </c>
      <c r="DG26" t="e">
        <f>VLOOKUP(D26,#REF!,2,FALSE)</f>
        <v>#REF!</v>
      </c>
    </row>
    <row r="27" spans="1:111" x14ac:dyDescent="0.25">
      <c r="A27" s="9" t="s">
        <v>192</v>
      </c>
      <c r="B27" s="9" t="s">
        <v>78</v>
      </c>
      <c r="C27" s="9" t="s">
        <v>202</v>
      </c>
      <c r="D27" s="9" t="s">
        <v>36</v>
      </c>
      <c r="E27" s="10">
        <v>43132</v>
      </c>
      <c r="F27" s="9" t="s">
        <v>194</v>
      </c>
      <c r="G27" s="9" t="s">
        <v>195</v>
      </c>
      <c r="H27" s="11">
        <v>28</v>
      </c>
      <c r="I27" s="12">
        <v>92.35</v>
      </c>
      <c r="J27" s="11">
        <v>0</v>
      </c>
      <c r="K27" s="11">
        <v>0</v>
      </c>
      <c r="L27" s="12">
        <v>88.36</v>
      </c>
      <c r="M27" s="10">
        <v>43070</v>
      </c>
      <c r="N27" s="11">
        <v>0.5</v>
      </c>
      <c r="O27" s="12">
        <v>460.39</v>
      </c>
      <c r="P27" s="12">
        <v>0</v>
      </c>
      <c r="Q27" s="12">
        <v>24.56</v>
      </c>
      <c r="R27" s="12">
        <v>36.85</v>
      </c>
      <c r="S27" s="12">
        <v>12.93</v>
      </c>
      <c r="T27" s="12">
        <v>61.41</v>
      </c>
      <c r="U27" s="12">
        <v>25.86</v>
      </c>
      <c r="V27" s="12">
        <v>0</v>
      </c>
      <c r="W27" s="12">
        <v>18.100000000000001</v>
      </c>
      <c r="X27" s="12">
        <v>27.15</v>
      </c>
      <c r="Y27" s="12">
        <v>45.25</v>
      </c>
      <c r="Z27" s="12">
        <v>0</v>
      </c>
      <c r="AA27" s="12">
        <v>6.46</v>
      </c>
      <c r="AB27" s="12">
        <v>9.6999999999999993</v>
      </c>
      <c r="AC27" s="12">
        <v>16.16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0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0">
        <v>43176</v>
      </c>
      <c r="BK27" s="9" t="s">
        <v>79</v>
      </c>
      <c r="BL27" s="12">
        <v>0</v>
      </c>
      <c r="BM27" s="12">
        <v>0</v>
      </c>
      <c r="BN27" s="12">
        <v>0</v>
      </c>
      <c r="BO27" s="12">
        <v>0</v>
      </c>
      <c r="BP27" s="12">
        <v>12.93</v>
      </c>
      <c r="BQ27" s="12">
        <v>0</v>
      </c>
      <c r="BR27" s="12">
        <v>25.86</v>
      </c>
      <c r="BS27" s="12">
        <v>0</v>
      </c>
      <c r="BT27" s="12">
        <v>0</v>
      </c>
      <c r="BU27" s="12">
        <v>0</v>
      </c>
      <c r="BV27" s="12">
        <v>0</v>
      </c>
      <c r="BW27" s="12">
        <v>0</v>
      </c>
      <c r="BX27" s="12">
        <v>0</v>
      </c>
      <c r="BY27" s="12">
        <v>0</v>
      </c>
      <c r="BZ27" s="12">
        <v>0</v>
      </c>
      <c r="CA27" s="12">
        <v>0</v>
      </c>
      <c r="CB27" s="12">
        <v>0</v>
      </c>
      <c r="CC27" s="12">
        <v>0</v>
      </c>
      <c r="CD27" s="12">
        <v>0</v>
      </c>
      <c r="CE27" s="12">
        <v>0</v>
      </c>
      <c r="CF27" s="12">
        <v>0</v>
      </c>
      <c r="CG27" s="12">
        <v>0</v>
      </c>
      <c r="CH27" s="12">
        <v>0</v>
      </c>
      <c r="CI27" s="12">
        <v>0</v>
      </c>
      <c r="CJ27" s="12">
        <v>0</v>
      </c>
      <c r="CK27" s="12">
        <v>0</v>
      </c>
      <c r="CL27" s="12">
        <v>0</v>
      </c>
      <c r="CM27" s="12">
        <v>0</v>
      </c>
      <c r="CN27" s="12">
        <v>0</v>
      </c>
      <c r="CO27" s="12">
        <v>0</v>
      </c>
      <c r="CP27" s="12">
        <v>0</v>
      </c>
      <c r="CQ27" s="12">
        <v>0</v>
      </c>
      <c r="CR27" s="12">
        <v>0</v>
      </c>
      <c r="CS27" s="12">
        <v>0</v>
      </c>
      <c r="CT27" s="12">
        <v>0</v>
      </c>
      <c r="CU27" s="12">
        <v>0</v>
      </c>
      <c r="CV27" s="12">
        <v>0</v>
      </c>
      <c r="CW27" s="12">
        <v>0</v>
      </c>
      <c r="CX27" s="12">
        <v>0</v>
      </c>
      <c r="CY27" s="12">
        <v>0</v>
      </c>
      <c r="CZ27" s="12">
        <v>0</v>
      </c>
      <c r="DA27" s="12">
        <v>0</v>
      </c>
      <c r="DB27" s="12">
        <v>0</v>
      </c>
      <c r="DC27" s="12">
        <v>0</v>
      </c>
      <c r="DD27" s="12">
        <v>0</v>
      </c>
      <c r="DE27" s="12">
        <v>80.599999999999994</v>
      </c>
      <c r="DF27" s="10">
        <v>43132</v>
      </c>
      <c r="DG27" t="e">
        <f>VLOOKUP(D27,#REF!,2,FALSE)</f>
        <v>#REF!</v>
      </c>
    </row>
    <row r="28" spans="1:111" x14ac:dyDescent="0.25">
      <c r="A28" s="9" t="s">
        <v>192</v>
      </c>
      <c r="B28" s="9" t="s">
        <v>78</v>
      </c>
      <c r="C28" s="9" t="s">
        <v>202</v>
      </c>
      <c r="D28" s="9" t="s">
        <v>32</v>
      </c>
      <c r="E28" s="10">
        <v>43132</v>
      </c>
      <c r="F28" s="9" t="s">
        <v>194</v>
      </c>
      <c r="G28" s="9" t="s">
        <v>195</v>
      </c>
      <c r="H28" s="11">
        <v>28</v>
      </c>
      <c r="I28" s="12">
        <v>120</v>
      </c>
      <c r="J28" s="11">
        <v>0</v>
      </c>
      <c r="K28" s="11">
        <v>0</v>
      </c>
      <c r="L28" s="12">
        <v>88.36</v>
      </c>
      <c r="M28" s="10">
        <v>43070</v>
      </c>
      <c r="N28" s="11">
        <v>0.5</v>
      </c>
      <c r="O28" s="12">
        <v>460.39</v>
      </c>
      <c r="P28" s="12">
        <v>0</v>
      </c>
      <c r="Q28" s="12">
        <v>31.92</v>
      </c>
      <c r="R28" s="12">
        <v>47.88</v>
      </c>
      <c r="S28" s="12">
        <v>16.8</v>
      </c>
      <c r="T28" s="12">
        <v>79.8</v>
      </c>
      <c r="U28" s="12">
        <v>33.6</v>
      </c>
      <c r="V28" s="12">
        <v>0</v>
      </c>
      <c r="W28" s="12">
        <v>23.52</v>
      </c>
      <c r="X28" s="12">
        <v>35.28</v>
      </c>
      <c r="Y28" s="12">
        <v>58.8</v>
      </c>
      <c r="Z28" s="12">
        <v>0</v>
      </c>
      <c r="AA28" s="12">
        <v>8.4</v>
      </c>
      <c r="AB28" s="12">
        <v>12.6</v>
      </c>
      <c r="AC28" s="12">
        <v>21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0">
        <v>43176</v>
      </c>
      <c r="BK28" s="9" t="s">
        <v>79</v>
      </c>
      <c r="BL28" s="12">
        <v>0</v>
      </c>
      <c r="BM28" s="12">
        <v>0</v>
      </c>
      <c r="BN28" s="12">
        <v>0</v>
      </c>
      <c r="BO28" s="12">
        <v>0</v>
      </c>
      <c r="BP28" s="12">
        <v>16.8</v>
      </c>
      <c r="BQ28" s="12">
        <v>0</v>
      </c>
      <c r="BR28" s="12">
        <v>33.6</v>
      </c>
      <c r="BS28" s="12">
        <v>0</v>
      </c>
      <c r="BT28" s="12">
        <v>0</v>
      </c>
      <c r="BU28" s="12">
        <v>0</v>
      </c>
      <c r="BV28" s="12">
        <v>0</v>
      </c>
      <c r="BW28" s="12">
        <v>0</v>
      </c>
      <c r="BX28" s="12">
        <v>0</v>
      </c>
      <c r="BY28" s="12">
        <v>0</v>
      </c>
      <c r="BZ28" s="12">
        <v>0</v>
      </c>
      <c r="CA28" s="12">
        <v>0</v>
      </c>
      <c r="CB28" s="12">
        <v>0</v>
      </c>
      <c r="CC28" s="12">
        <v>0</v>
      </c>
      <c r="CD28" s="12">
        <v>0</v>
      </c>
      <c r="CE28" s="12">
        <v>0</v>
      </c>
      <c r="CF28" s="12">
        <v>0</v>
      </c>
      <c r="CG28" s="12">
        <v>0</v>
      </c>
      <c r="CH28" s="12">
        <v>0</v>
      </c>
      <c r="CI28" s="12">
        <v>0</v>
      </c>
      <c r="CJ28" s="12">
        <v>0</v>
      </c>
      <c r="CK28" s="12">
        <v>0</v>
      </c>
      <c r="CL28" s="12">
        <v>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  <c r="CW28" s="12">
        <v>0</v>
      </c>
      <c r="CX28" s="12">
        <v>0</v>
      </c>
      <c r="CY28" s="12">
        <v>0</v>
      </c>
      <c r="CZ28" s="12">
        <v>0</v>
      </c>
      <c r="DA28" s="12">
        <v>0</v>
      </c>
      <c r="DB28" s="12">
        <v>0</v>
      </c>
      <c r="DC28" s="12">
        <v>0</v>
      </c>
      <c r="DD28" s="12">
        <v>0</v>
      </c>
      <c r="DE28" s="12">
        <v>80.599999999999994</v>
      </c>
      <c r="DF28" s="10">
        <v>43132</v>
      </c>
      <c r="DG28" t="e">
        <f>VLOOKUP(D28,#REF!,2,FALSE)</f>
        <v>#REF!</v>
      </c>
    </row>
    <row r="29" spans="1:111" x14ac:dyDescent="0.25">
      <c r="A29" s="9" t="s">
        <v>192</v>
      </c>
      <c r="B29" s="9" t="s">
        <v>78</v>
      </c>
      <c r="C29" s="9" t="s">
        <v>202</v>
      </c>
      <c r="D29" s="9" t="s">
        <v>9</v>
      </c>
      <c r="E29" s="10">
        <v>43132</v>
      </c>
      <c r="F29" s="9" t="s">
        <v>194</v>
      </c>
      <c r="G29" s="9" t="s">
        <v>195</v>
      </c>
      <c r="H29" s="11">
        <v>28</v>
      </c>
      <c r="I29" s="12">
        <v>97.75</v>
      </c>
      <c r="J29" s="11">
        <v>0</v>
      </c>
      <c r="K29" s="11">
        <v>0</v>
      </c>
      <c r="L29" s="12">
        <v>88.36</v>
      </c>
      <c r="M29" s="10">
        <v>43070</v>
      </c>
      <c r="N29" s="11">
        <v>0.5</v>
      </c>
      <c r="O29" s="12">
        <v>460.39</v>
      </c>
      <c r="P29" s="12">
        <v>0</v>
      </c>
      <c r="Q29" s="12">
        <v>26</v>
      </c>
      <c r="R29" s="12">
        <v>39</v>
      </c>
      <c r="S29" s="12">
        <v>13.69</v>
      </c>
      <c r="T29" s="12">
        <v>65.010000000000005</v>
      </c>
      <c r="U29" s="12">
        <v>27.37</v>
      </c>
      <c r="V29" s="12">
        <v>0</v>
      </c>
      <c r="W29" s="12">
        <v>19.16</v>
      </c>
      <c r="X29" s="12">
        <v>28.74</v>
      </c>
      <c r="Y29" s="12">
        <v>47.9</v>
      </c>
      <c r="Z29" s="12">
        <v>0</v>
      </c>
      <c r="AA29" s="12">
        <v>6.84</v>
      </c>
      <c r="AB29" s="12">
        <v>10.26</v>
      </c>
      <c r="AC29" s="12">
        <v>17.11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0">
        <v>43176</v>
      </c>
      <c r="BK29" s="9" t="s">
        <v>79</v>
      </c>
      <c r="BL29" s="12">
        <v>0</v>
      </c>
      <c r="BM29" s="12">
        <v>0</v>
      </c>
      <c r="BN29" s="12">
        <v>0</v>
      </c>
      <c r="BO29" s="12">
        <v>0</v>
      </c>
      <c r="BP29" s="12">
        <v>13.69</v>
      </c>
      <c r="BQ29" s="12">
        <v>0</v>
      </c>
      <c r="BR29" s="12">
        <v>27.37</v>
      </c>
      <c r="BS29" s="12">
        <v>0</v>
      </c>
      <c r="BT29" s="12">
        <v>0</v>
      </c>
      <c r="BU29" s="12">
        <v>0</v>
      </c>
      <c r="BV29" s="12">
        <v>0</v>
      </c>
      <c r="BW29" s="12">
        <v>0</v>
      </c>
      <c r="BX29" s="12">
        <v>0</v>
      </c>
      <c r="BY29" s="12">
        <v>0</v>
      </c>
      <c r="BZ29" s="12">
        <v>0</v>
      </c>
      <c r="CA29" s="12">
        <v>0</v>
      </c>
      <c r="CB29" s="12">
        <v>0</v>
      </c>
      <c r="CC29" s="12">
        <v>0</v>
      </c>
      <c r="CD29" s="12">
        <v>0</v>
      </c>
      <c r="CE29" s="12">
        <v>0</v>
      </c>
      <c r="CF29" s="12">
        <v>0</v>
      </c>
      <c r="CG29" s="12">
        <v>0</v>
      </c>
      <c r="CH29" s="12">
        <v>0</v>
      </c>
      <c r="CI29" s="12">
        <v>0</v>
      </c>
      <c r="CJ29" s="12">
        <v>0</v>
      </c>
      <c r="CK29" s="12">
        <v>0</v>
      </c>
      <c r="CL29" s="12">
        <v>0</v>
      </c>
      <c r="CM29" s="12">
        <v>0</v>
      </c>
      <c r="CN29" s="12">
        <v>0</v>
      </c>
      <c r="CO29" s="12">
        <v>0</v>
      </c>
      <c r="CP29" s="12">
        <v>0</v>
      </c>
      <c r="CQ29" s="12">
        <v>0</v>
      </c>
      <c r="CR29" s="12">
        <v>0</v>
      </c>
      <c r="CS29" s="12">
        <v>0</v>
      </c>
      <c r="CT29" s="12">
        <v>0</v>
      </c>
      <c r="CU29" s="12">
        <v>0</v>
      </c>
      <c r="CV29" s="12">
        <v>0</v>
      </c>
      <c r="CW29" s="12">
        <v>0</v>
      </c>
      <c r="CX29" s="12">
        <v>0</v>
      </c>
      <c r="CY29" s="12">
        <v>0</v>
      </c>
      <c r="CZ29" s="12">
        <v>0</v>
      </c>
      <c r="DA29" s="12">
        <v>0</v>
      </c>
      <c r="DB29" s="12">
        <v>0</v>
      </c>
      <c r="DC29" s="12">
        <v>0</v>
      </c>
      <c r="DD29" s="12">
        <v>0</v>
      </c>
      <c r="DE29" s="12">
        <v>80.599999999999994</v>
      </c>
      <c r="DF29" s="10">
        <v>43132</v>
      </c>
      <c r="DG29" t="e">
        <f>VLOOKUP(D29,#REF!,2,FALSE)</f>
        <v>#REF!</v>
      </c>
    </row>
    <row r="30" spans="1:111" x14ac:dyDescent="0.25">
      <c r="A30" s="9" t="s">
        <v>192</v>
      </c>
      <c r="B30" s="9" t="s">
        <v>78</v>
      </c>
      <c r="C30" s="9" t="s">
        <v>202</v>
      </c>
      <c r="D30" s="9" t="s">
        <v>5</v>
      </c>
      <c r="E30" s="10">
        <v>43132</v>
      </c>
      <c r="F30" s="9" t="s">
        <v>194</v>
      </c>
      <c r="G30" s="9" t="s">
        <v>195</v>
      </c>
      <c r="H30" s="11">
        <v>28</v>
      </c>
      <c r="I30" s="12">
        <v>103.73</v>
      </c>
      <c r="J30" s="11">
        <v>0</v>
      </c>
      <c r="K30" s="11">
        <v>0</v>
      </c>
      <c r="L30" s="12">
        <v>88.36</v>
      </c>
      <c r="M30" s="10">
        <v>43070</v>
      </c>
      <c r="N30" s="11">
        <v>0.5</v>
      </c>
      <c r="O30" s="12">
        <v>460.39</v>
      </c>
      <c r="P30" s="12">
        <v>0</v>
      </c>
      <c r="Q30" s="12">
        <v>27.59</v>
      </c>
      <c r="R30" s="12">
        <v>41.39</v>
      </c>
      <c r="S30" s="12">
        <v>14.52</v>
      </c>
      <c r="T30" s="12">
        <v>68.98</v>
      </c>
      <c r="U30" s="12">
        <v>29.04</v>
      </c>
      <c r="V30" s="12">
        <v>0</v>
      </c>
      <c r="W30" s="12">
        <v>20.329999999999998</v>
      </c>
      <c r="X30" s="12">
        <v>30.5</v>
      </c>
      <c r="Y30" s="12">
        <v>50.83</v>
      </c>
      <c r="Z30" s="12">
        <v>0</v>
      </c>
      <c r="AA30" s="12">
        <v>7.26</v>
      </c>
      <c r="AB30" s="12">
        <v>10.89</v>
      </c>
      <c r="AC30" s="12">
        <v>18.149999999999999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0</v>
      </c>
      <c r="AV30" s="12">
        <v>0</v>
      </c>
      <c r="AW30" s="12">
        <v>0</v>
      </c>
      <c r="AX30" s="12">
        <v>0</v>
      </c>
      <c r="AY30" s="12">
        <v>0</v>
      </c>
      <c r="AZ30" s="12">
        <v>0</v>
      </c>
      <c r="BA30" s="12">
        <v>0</v>
      </c>
      <c r="BB30" s="12">
        <v>0</v>
      </c>
      <c r="BC30" s="12">
        <v>0</v>
      </c>
      <c r="BD30" s="12">
        <v>0</v>
      </c>
      <c r="BE30" s="12">
        <v>0</v>
      </c>
      <c r="BF30" s="12">
        <v>0</v>
      </c>
      <c r="BG30" s="12">
        <v>0</v>
      </c>
      <c r="BH30" s="12">
        <v>0</v>
      </c>
      <c r="BI30" s="12">
        <v>0</v>
      </c>
      <c r="BJ30" s="10">
        <v>43176</v>
      </c>
      <c r="BK30" s="9" t="s">
        <v>79</v>
      </c>
      <c r="BL30" s="12">
        <v>0</v>
      </c>
      <c r="BM30" s="12">
        <v>0</v>
      </c>
      <c r="BN30" s="12">
        <v>0</v>
      </c>
      <c r="BO30" s="12">
        <v>0</v>
      </c>
      <c r="BP30" s="12">
        <v>14.52</v>
      </c>
      <c r="BQ30" s="12">
        <v>0</v>
      </c>
      <c r="BR30" s="12">
        <v>29.04</v>
      </c>
      <c r="BS30" s="12">
        <v>0</v>
      </c>
      <c r="BT30" s="12">
        <v>0</v>
      </c>
      <c r="BU30" s="12">
        <v>0</v>
      </c>
      <c r="BV30" s="12">
        <v>0</v>
      </c>
      <c r="BW30" s="12">
        <v>0</v>
      </c>
      <c r="BX30" s="12">
        <v>0</v>
      </c>
      <c r="BY30" s="12">
        <v>0</v>
      </c>
      <c r="BZ30" s="12">
        <v>0</v>
      </c>
      <c r="CA30" s="12">
        <v>0</v>
      </c>
      <c r="CB30" s="12">
        <v>0</v>
      </c>
      <c r="CC30" s="12">
        <v>0</v>
      </c>
      <c r="CD30" s="12">
        <v>0</v>
      </c>
      <c r="CE30" s="12">
        <v>0</v>
      </c>
      <c r="CF30" s="12">
        <v>0</v>
      </c>
      <c r="CG30" s="12">
        <v>0</v>
      </c>
      <c r="CH30" s="12">
        <v>0</v>
      </c>
      <c r="CI30" s="12">
        <v>0</v>
      </c>
      <c r="CJ30" s="12">
        <v>0</v>
      </c>
      <c r="CK30" s="12">
        <v>0</v>
      </c>
      <c r="CL30" s="12">
        <v>0</v>
      </c>
      <c r="CM30" s="12">
        <v>0</v>
      </c>
      <c r="CN30" s="12">
        <v>0</v>
      </c>
      <c r="CO30" s="12">
        <v>0</v>
      </c>
      <c r="CP30" s="12">
        <v>0</v>
      </c>
      <c r="CQ30" s="12">
        <v>0</v>
      </c>
      <c r="CR30" s="12">
        <v>0</v>
      </c>
      <c r="CS30" s="12">
        <v>0</v>
      </c>
      <c r="CT30" s="12">
        <v>0</v>
      </c>
      <c r="CU30" s="12">
        <v>0</v>
      </c>
      <c r="CV30" s="12">
        <v>0</v>
      </c>
      <c r="CW30" s="12">
        <v>0</v>
      </c>
      <c r="CX30" s="12">
        <v>0</v>
      </c>
      <c r="CY30" s="12">
        <v>0</v>
      </c>
      <c r="CZ30" s="12">
        <v>0</v>
      </c>
      <c r="DA30" s="12">
        <v>0</v>
      </c>
      <c r="DB30" s="12">
        <v>0</v>
      </c>
      <c r="DC30" s="12">
        <v>0</v>
      </c>
      <c r="DD30" s="12">
        <v>0</v>
      </c>
      <c r="DE30" s="12">
        <v>80.599999999999994</v>
      </c>
      <c r="DF30" s="10">
        <v>43132</v>
      </c>
      <c r="DG30" t="e">
        <f>VLOOKUP(D30,#REF!,2,FALSE)</f>
        <v>#REF!</v>
      </c>
    </row>
    <row r="31" spans="1:111" x14ac:dyDescent="0.25">
      <c r="A31" s="9" t="s">
        <v>192</v>
      </c>
      <c r="B31" s="9" t="s">
        <v>78</v>
      </c>
      <c r="C31" s="9" t="s">
        <v>202</v>
      </c>
      <c r="D31" s="9" t="s">
        <v>28</v>
      </c>
      <c r="E31" s="10">
        <v>43132</v>
      </c>
      <c r="F31" s="9" t="s">
        <v>194</v>
      </c>
      <c r="G31" s="9" t="s">
        <v>195</v>
      </c>
      <c r="H31" s="11">
        <v>28</v>
      </c>
      <c r="I31" s="12">
        <v>120</v>
      </c>
      <c r="J31" s="11">
        <v>0</v>
      </c>
      <c r="K31" s="11">
        <v>0</v>
      </c>
      <c r="L31" s="12">
        <v>88.36</v>
      </c>
      <c r="M31" s="10">
        <v>43070</v>
      </c>
      <c r="N31" s="11">
        <v>0.5</v>
      </c>
      <c r="O31" s="12">
        <v>460.39</v>
      </c>
      <c r="P31" s="12">
        <v>0</v>
      </c>
      <c r="Q31" s="12">
        <v>31.92</v>
      </c>
      <c r="R31" s="12">
        <v>47.88</v>
      </c>
      <c r="S31" s="12">
        <v>16.8</v>
      </c>
      <c r="T31" s="12">
        <v>79.8</v>
      </c>
      <c r="U31" s="12">
        <v>33.6</v>
      </c>
      <c r="V31" s="12">
        <v>0</v>
      </c>
      <c r="W31" s="12">
        <v>23.52</v>
      </c>
      <c r="X31" s="12">
        <v>35.28</v>
      </c>
      <c r="Y31" s="12">
        <v>58.8</v>
      </c>
      <c r="Z31" s="12">
        <v>0</v>
      </c>
      <c r="AA31" s="12">
        <v>8.4</v>
      </c>
      <c r="AB31" s="12">
        <v>12.6</v>
      </c>
      <c r="AC31" s="12">
        <v>21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0</v>
      </c>
      <c r="BJ31" s="10">
        <v>43176</v>
      </c>
      <c r="BK31" s="9" t="s">
        <v>79</v>
      </c>
      <c r="BL31" s="12">
        <v>0</v>
      </c>
      <c r="BM31" s="12">
        <v>0</v>
      </c>
      <c r="BN31" s="12">
        <v>0</v>
      </c>
      <c r="BO31" s="12">
        <v>0</v>
      </c>
      <c r="BP31" s="12">
        <v>16.8</v>
      </c>
      <c r="BQ31" s="12">
        <v>0</v>
      </c>
      <c r="BR31" s="12">
        <v>33.6</v>
      </c>
      <c r="BS31" s="12">
        <v>0</v>
      </c>
      <c r="BT31" s="12">
        <v>0</v>
      </c>
      <c r="BU31" s="12">
        <v>0</v>
      </c>
      <c r="BV31" s="12">
        <v>0</v>
      </c>
      <c r="BW31" s="12">
        <v>0</v>
      </c>
      <c r="BX31" s="12">
        <v>0</v>
      </c>
      <c r="BY31" s="12">
        <v>0</v>
      </c>
      <c r="BZ31" s="12">
        <v>0</v>
      </c>
      <c r="CA31" s="12">
        <v>0</v>
      </c>
      <c r="CB31" s="12">
        <v>0</v>
      </c>
      <c r="CC31" s="12">
        <v>0</v>
      </c>
      <c r="CD31" s="12">
        <v>0</v>
      </c>
      <c r="CE31" s="12">
        <v>0</v>
      </c>
      <c r="CF31" s="12">
        <v>0</v>
      </c>
      <c r="CG31" s="12">
        <v>0</v>
      </c>
      <c r="CH31" s="12">
        <v>0</v>
      </c>
      <c r="CI31" s="12">
        <v>0</v>
      </c>
      <c r="CJ31" s="12">
        <v>0</v>
      </c>
      <c r="CK31" s="12">
        <v>0</v>
      </c>
      <c r="CL31" s="12">
        <v>0</v>
      </c>
      <c r="CM31" s="12">
        <v>0</v>
      </c>
      <c r="CN31" s="12">
        <v>0</v>
      </c>
      <c r="CO31" s="12">
        <v>0</v>
      </c>
      <c r="CP31" s="12">
        <v>0</v>
      </c>
      <c r="CQ31" s="12">
        <v>0</v>
      </c>
      <c r="CR31" s="12">
        <v>0</v>
      </c>
      <c r="CS31" s="12">
        <v>0</v>
      </c>
      <c r="CT31" s="12">
        <v>0</v>
      </c>
      <c r="CU31" s="12">
        <v>0</v>
      </c>
      <c r="CV31" s="12">
        <v>0</v>
      </c>
      <c r="CW31" s="12">
        <v>0</v>
      </c>
      <c r="CX31" s="12">
        <v>0</v>
      </c>
      <c r="CY31" s="12">
        <v>0</v>
      </c>
      <c r="CZ31" s="12">
        <v>0</v>
      </c>
      <c r="DA31" s="12">
        <v>0</v>
      </c>
      <c r="DB31" s="12">
        <v>0</v>
      </c>
      <c r="DC31" s="12">
        <v>0</v>
      </c>
      <c r="DD31" s="12">
        <v>0</v>
      </c>
      <c r="DE31" s="12">
        <v>80.599999999999994</v>
      </c>
      <c r="DF31" s="10">
        <v>43132</v>
      </c>
      <c r="DG31" t="e">
        <f>VLOOKUP(D31,#REF!,2,FALSE)</f>
        <v>#REF!</v>
      </c>
    </row>
    <row r="32" spans="1:111" x14ac:dyDescent="0.25">
      <c r="A32" s="9" t="s">
        <v>192</v>
      </c>
      <c r="B32" s="9" t="s">
        <v>78</v>
      </c>
      <c r="C32" s="9" t="s">
        <v>202</v>
      </c>
      <c r="D32" s="9" t="s">
        <v>35</v>
      </c>
      <c r="E32" s="10">
        <v>43132</v>
      </c>
      <c r="F32" s="9" t="s">
        <v>194</v>
      </c>
      <c r="G32" s="9" t="s">
        <v>195</v>
      </c>
      <c r="H32" s="11">
        <v>28</v>
      </c>
      <c r="I32" s="12">
        <v>120</v>
      </c>
      <c r="J32" s="11">
        <v>0</v>
      </c>
      <c r="K32" s="11">
        <v>0</v>
      </c>
      <c r="L32" s="12">
        <v>88.36</v>
      </c>
      <c r="M32" s="10">
        <v>43070</v>
      </c>
      <c r="N32" s="11">
        <v>0.5</v>
      </c>
      <c r="O32" s="12">
        <v>460.39</v>
      </c>
      <c r="P32" s="12">
        <v>0</v>
      </c>
      <c r="Q32" s="12">
        <v>31.92</v>
      </c>
      <c r="R32" s="12">
        <v>47.88</v>
      </c>
      <c r="S32" s="12">
        <v>16.8</v>
      </c>
      <c r="T32" s="12">
        <v>79.8</v>
      </c>
      <c r="U32" s="12">
        <v>33.6</v>
      </c>
      <c r="V32" s="12">
        <v>0</v>
      </c>
      <c r="W32" s="12">
        <v>23.52</v>
      </c>
      <c r="X32" s="12">
        <v>35.28</v>
      </c>
      <c r="Y32" s="12">
        <v>58.8</v>
      </c>
      <c r="Z32" s="12">
        <v>0</v>
      </c>
      <c r="AA32" s="12">
        <v>8.4</v>
      </c>
      <c r="AB32" s="12">
        <v>12.6</v>
      </c>
      <c r="AC32" s="12">
        <v>21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2">
        <v>0</v>
      </c>
      <c r="AT32" s="12">
        <v>0</v>
      </c>
      <c r="AU32" s="12">
        <v>0</v>
      </c>
      <c r="AV32" s="12">
        <v>0</v>
      </c>
      <c r="AW32" s="12">
        <v>0</v>
      </c>
      <c r="AX32" s="12">
        <v>0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0">
        <v>43176</v>
      </c>
      <c r="BK32" s="9" t="s">
        <v>79</v>
      </c>
      <c r="BL32" s="12">
        <v>0</v>
      </c>
      <c r="BM32" s="12">
        <v>0</v>
      </c>
      <c r="BN32" s="12">
        <v>0</v>
      </c>
      <c r="BO32" s="12">
        <v>0</v>
      </c>
      <c r="BP32" s="12">
        <v>16.8</v>
      </c>
      <c r="BQ32" s="12">
        <v>0</v>
      </c>
      <c r="BR32" s="12">
        <v>33.6</v>
      </c>
      <c r="BS32" s="12">
        <v>0</v>
      </c>
      <c r="BT32" s="12">
        <v>0</v>
      </c>
      <c r="BU32" s="12">
        <v>0</v>
      </c>
      <c r="BV32" s="12">
        <v>0</v>
      </c>
      <c r="BW32" s="12">
        <v>0</v>
      </c>
      <c r="BX32" s="12">
        <v>0</v>
      </c>
      <c r="BY32" s="12">
        <v>0</v>
      </c>
      <c r="BZ32" s="12">
        <v>0</v>
      </c>
      <c r="CA32" s="12">
        <v>0</v>
      </c>
      <c r="CB32" s="12">
        <v>0</v>
      </c>
      <c r="CC32" s="12">
        <v>0</v>
      </c>
      <c r="CD32" s="12">
        <v>0</v>
      </c>
      <c r="CE32" s="12">
        <v>0</v>
      </c>
      <c r="CF32" s="12">
        <v>0</v>
      </c>
      <c r="CG32" s="12">
        <v>0</v>
      </c>
      <c r="CH32" s="12">
        <v>0</v>
      </c>
      <c r="CI32" s="12">
        <v>0</v>
      </c>
      <c r="CJ32" s="12">
        <v>0</v>
      </c>
      <c r="CK32" s="12">
        <v>0</v>
      </c>
      <c r="CL32" s="12">
        <v>0</v>
      </c>
      <c r="CM32" s="12">
        <v>0</v>
      </c>
      <c r="CN32" s="12">
        <v>0</v>
      </c>
      <c r="CO32" s="12">
        <v>0</v>
      </c>
      <c r="CP32" s="12">
        <v>0</v>
      </c>
      <c r="CQ32" s="12">
        <v>0</v>
      </c>
      <c r="CR32" s="12">
        <v>0</v>
      </c>
      <c r="CS32" s="12">
        <v>0</v>
      </c>
      <c r="CT32" s="12">
        <v>0</v>
      </c>
      <c r="CU32" s="12">
        <v>0</v>
      </c>
      <c r="CV32" s="12">
        <v>0</v>
      </c>
      <c r="CW32" s="12">
        <v>0</v>
      </c>
      <c r="CX32" s="12">
        <v>0</v>
      </c>
      <c r="CY32" s="12">
        <v>0</v>
      </c>
      <c r="CZ32" s="12">
        <v>0</v>
      </c>
      <c r="DA32" s="12">
        <v>0</v>
      </c>
      <c r="DB32" s="12">
        <v>0</v>
      </c>
      <c r="DC32" s="12">
        <v>0</v>
      </c>
      <c r="DD32" s="12">
        <v>0</v>
      </c>
      <c r="DE32" s="12">
        <v>80.599999999999994</v>
      </c>
      <c r="DF32" s="10">
        <v>43132</v>
      </c>
      <c r="DG32" t="e">
        <f>VLOOKUP(D32,#REF!,2,FALSE)</f>
        <v>#REF!</v>
      </c>
    </row>
    <row r="33" spans="1:111" x14ac:dyDescent="0.25">
      <c r="A33" s="9" t="s">
        <v>192</v>
      </c>
      <c r="B33" s="9" t="s">
        <v>78</v>
      </c>
      <c r="C33" s="9" t="s">
        <v>202</v>
      </c>
      <c r="D33" s="9" t="s">
        <v>43</v>
      </c>
      <c r="E33" s="10">
        <v>43132</v>
      </c>
      <c r="F33" s="9" t="s">
        <v>194</v>
      </c>
      <c r="G33" s="9" t="s">
        <v>195</v>
      </c>
      <c r="H33" s="11">
        <v>28</v>
      </c>
      <c r="I33" s="12">
        <v>120</v>
      </c>
      <c r="J33" s="11">
        <v>0</v>
      </c>
      <c r="K33" s="11">
        <v>0</v>
      </c>
      <c r="L33" s="12">
        <v>88.36</v>
      </c>
      <c r="M33" s="10">
        <v>43070</v>
      </c>
      <c r="N33" s="11">
        <v>0.5</v>
      </c>
      <c r="O33" s="12">
        <v>460.39</v>
      </c>
      <c r="P33" s="12">
        <v>0</v>
      </c>
      <c r="Q33" s="12">
        <v>31.92</v>
      </c>
      <c r="R33" s="12">
        <v>47.88</v>
      </c>
      <c r="S33" s="12">
        <v>16.8</v>
      </c>
      <c r="T33" s="12">
        <v>79.8</v>
      </c>
      <c r="U33" s="12">
        <v>33.6</v>
      </c>
      <c r="V33" s="12">
        <v>0</v>
      </c>
      <c r="W33" s="12">
        <v>23.52</v>
      </c>
      <c r="X33" s="12">
        <v>35.28</v>
      </c>
      <c r="Y33" s="12">
        <v>58.8</v>
      </c>
      <c r="Z33" s="12">
        <v>0</v>
      </c>
      <c r="AA33" s="12">
        <v>8.4</v>
      </c>
      <c r="AB33" s="12">
        <v>12.6</v>
      </c>
      <c r="AC33" s="12">
        <v>21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2">
        <v>0</v>
      </c>
      <c r="AT33" s="12">
        <v>0</v>
      </c>
      <c r="AU33" s="12">
        <v>0</v>
      </c>
      <c r="AV33" s="12">
        <v>0</v>
      </c>
      <c r="AW33" s="12">
        <v>0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0">
        <v>43176</v>
      </c>
      <c r="BK33" s="9" t="s">
        <v>79</v>
      </c>
      <c r="BL33" s="12">
        <v>0</v>
      </c>
      <c r="BM33" s="12">
        <v>0</v>
      </c>
      <c r="BN33" s="12">
        <v>0</v>
      </c>
      <c r="BO33" s="12">
        <v>0</v>
      </c>
      <c r="BP33" s="12">
        <v>16.8</v>
      </c>
      <c r="BQ33" s="12">
        <v>0</v>
      </c>
      <c r="BR33" s="12">
        <v>33.6</v>
      </c>
      <c r="BS33" s="12">
        <v>0</v>
      </c>
      <c r="BT33" s="12">
        <v>0</v>
      </c>
      <c r="BU33" s="12">
        <v>0</v>
      </c>
      <c r="BV33" s="12">
        <v>0</v>
      </c>
      <c r="BW33" s="12">
        <v>0</v>
      </c>
      <c r="BX33" s="12">
        <v>0</v>
      </c>
      <c r="BY33" s="12">
        <v>0</v>
      </c>
      <c r="BZ33" s="12">
        <v>0</v>
      </c>
      <c r="CA33" s="12">
        <v>0</v>
      </c>
      <c r="CB33" s="12">
        <v>0</v>
      </c>
      <c r="CC33" s="12">
        <v>0</v>
      </c>
      <c r="CD33" s="12">
        <v>0</v>
      </c>
      <c r="CE33" s="12">
        <v>0</v>
      </c>
      <c r="CF33" s="12">
        <v>0</v>
      </c>
      <c r="CG33" s="12">
        <v>0</v>
      </c>
      <c r="CH33" s="12">
        <v>0</v>
      </c>
      <c r="CI33" s="12">
        <v>0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12">
        <v>0</v>
      </c>
      <c r="CQ33" s="12"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12">
        <v>0</v>
      </c>
      <c r="CY33" s="12">
        <v>0</v>
      </c>
      <c r="CZ33" s="12">
        <v>0</v>
      </c>
      <c r="DA33" s="12">
        <v>0</v>
      </c>
      <c r="DB33" s="12">
        <v>0</v>
      </c>
      <c r="DC33" s="12">
        <v>0</v>
      </c>
      <c r="DD33" s="12">
        <v>0</v>
      </c>
      <c r="DE33" s="12">
        <v>80.599999999999994</v>
      </c>
      <c r="DF33" s="10">
        <v>43132</v>
      </c>
      <c r="DG33" t="e">
        <f>VLOOKUP(D33,#REF!,2,FALSE)</f>
        <v>#REF!</v>
      </c>
    </row>
    <row r="34" spans="1:111" x14ac:dyDescent="0.25">
      <c r="A34" s="9" t="s">
        <v>192</v>
      </c>
      <c r="B34" s="9" t="s">
        <v>78</v>
      </c>
      <c r="C34" s="9" t="s">
        <v>202</v>
      </c>
      <c r="D34" s="9" t="s">
        <v>16</v>
      </c>
      <c r="E34" s="10">
        <v>43132</v>
      </c>
      <c r="F34" s="9" t="s">
        <v>194</v>
      </c>
      <c r="G34" s="9" t="s">
        <v>195</v>
      </c>
      <c r="H34" s="11">
        <v>28</v>
      </c>
      <c r="I34" s="12">
        <v>97.75</v>
      </c>
      <c r="J34" s="11">
        <v>0</v>
      </c>
      <c r="K34" s="11">
        <v>0</v>
      </c>
      <c r="L34" s="12">
        <v>88.36</v>
      </c>
      <c r="M34" s="10">
        <v>43070</v>
      </c>
      <c r="N34" s="11">
        <v>0.5</v>
      </c>
      <c r="O34" s="12">
        <v>460.39</v>
      </c>
      <c r="P34" s="12">
        <v>0</v>
      </c>
      <c r="Q34" s="12">
        <v>26</v>
      </c>
      <c r="R34" s="12">
        <v>39</v>
      </c>
      <c r="S34" s="12">
        <v>13.69</v>
      </c>
      <c r="T34" s="12">
        <v>65.010000000000005</v>
      </c>
      <c r="U34" s="12">
        <v>27.37</v>
      </c>
      <c r="V34" s="12">
        <v>0</v>
      </c>
      <c r="W34" s="12">
        <v>19.16</v>
      </c>
      <c r="X34" s="12">
        <v>28.74</v>
      </c>
      <c r="Y34" s="12">
        <v>47.9</v>
      </c>
      <c r="Z34" s="12">
        <v>0</v>
      </c>
      <c r="AA34" s="12">
        <v>6.84</v>
      </c>
      <c r="AB34" s="12">
        <v>10.26</v>
      </c>
      <c r="AC34" s="12">
        <v>17.11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0">
        <v>43176</v>
      </c>
      <c r="BK34" s="9" t="s">
        <v>79</v>
      </c>
      <c r="BL34" s="12">
        <v>0</v>
      </c>
      <c r="BM34" s="12">
        <v>0</v>
      </c>
      <c r="BN34" s="12">
        <v>0</v>
      </c>
      <c r="BO34" s="12">
        <v>0</v>
      </c>
      <c r="BP34" s="12">
        <v>13.69</v>
      </c>
      <c r="BQ34" s="12">
        <v>0</v>
      </c>
      <c r="BR34" s="12">
        <v>27.37</v>
      </c>
      <c r="BS34" s="12">
        <v>0</v>
      </c>
      <c r="BT34" s="12">
        <v>0</v>
      </c>
      <c r="BU34" s="12">
        <v>0</v>
      </c>
      <c r="BV34" s="12">
        <v>0</v>
      </c>
      <c r="BW34" s="12">
        <v>0</v>
      </c>
      <c r="BX34" s="12">
        <v>0</v>
      </c>
      <c r="BY34" s="12">
        <v>0</v>
      </c>
      <c r="BZ34" s="12">
        <v>0</v>
      </c>
      <c r="CA34" s="12">
        <v>0</v>
      </c>
      <c r="CB34" s="12">
        <v>0</v>
      </c>
      <c r="CC34" s="12">
        <v>0</v>
      </c>
      <c r="CD34" s="12">
        <v>0</v>
      </c>
      <c r="CE34" s="12">
        <v>0</v>
      </c>
      <c r="CF34" s="12">
        <v>0</v>
      </c>
      <c r="CG34" s="12">
        <v>0</v>
      </c>
      <c r="CH34" s="12">
        <v>0</v>
      </c>
      <c r="CI34" s="12">
        <v>0</v>
      </c>
      <c r="CJ34" s="12">
        <v>0</v>
      </c>
      <c r="CK34" s="12">
        <v>0</v>
      </c>
      <c r="CL34" s="12">
        <v>0</v>
      </c>
      <c r="CM34" s="12">
        <v>0</v>
      </c>
      <c r="CN34" s="12">
        <v>0</v>
      </c>
      <c r="CO34" s="12">
        <v>0</v>
      </c>
      <c r="CP34" s="12">
        <v>0</v>
      </c>
      <c r="CQ34" s="12">
        <v>0</v>
      </c>
      <c r="CR34" s="12">
        <v>0</v>
      </c>
      <c r="CS34" s="12">
        <v>0</v>
      </c>
      <c r="CT34" s="12">
        <v>0</v>
      </c>
      <c r="CU34" s="12">
        <v>0</v>
      </c>
      <c r="CV34" s="12">
        <v>0</v>
      </c>
      <c r="CW34" s="12">
        <v>0</v>
      </c>
      <c r="CX34" s="12">
        <v>0</v>
      </c>
      <c r="CY34" s="12">
        <v>0</v>
      </c>
      <c r="CZ34" s="12">
        <v>0</v>
      </c>
      <c r="DA34" s="12">
        <v>0</v>
      </c>
      <c r="DB34" s="12">
        <v>0</v>
      </c>
      <c r="DC34" s="12">
        <v>0</v>
      </c>
      <c r="DD34" s="12">
        <v>0</v>
      </c>
      <c r="DE34" s="12">
        <v>80.599999999999994</v>
      </c>
      <c r="DF34" s="10">
        <v>43132</v>
      </c>
      <c r="DG34" t="e">
        <f>VLOOKUP(D34,#REF!,2,FALSE)</f>
        <v>#REF!</v>
      </c>
    </row>
    <row r="35" spans="1:111" x14ac:dyDescent="0.25">
      <c r="A35" s="9" t="s">
        <v>192</v>
      </c>
      <c r="B35" s="9" t="s">
        <v>78</v>
      </c>
      <c r="C35" s="9" t="s">
        <v>202</v>
      </c>
      <c r="D35" s="9" t="s">
        <v>17</v>
      </c>
      <c r="E35" s="10">
        <v>43132</v>
      </c>
      <c r="F35" s="9" t="s">
        <v>194</v>
      </c>
      <c r="G35" s="9" t="s">
        <v>195</v>
      </c>
      <c r="H35" s="11">
        <v>28</v>
      </c>
      <c r="I35" s="12">
        <v>92.35</v>
      </c>
      <c r="J35" s="11">
        <v>0</v>
      </c>
      <c r="K35" s="11">
        <v>0</v>
      </c>
      <c r="L35" s="12">
        <v>88.36</v>
      </c>
      <c r="M35" s="10">
        <v>43070</v>
      </c>
      <c r="N35" s="11">
        <v>0.5</v>
      </c>
      <c r="O35" s="12">
        <v>460.39</v>
      </c>
      <c r="P35" s="12">
        <v>0</v>
      </c>
      <c r="Q35" s="12">
        <v>24.56</v>
      </c>
      <c r="R35" s="12">
        <v>36.85</v>
      </c>
      <c r="S35" s="12">
        <v>12.93</v>
      </c>
      <c r="T35" s="12">
        <v>61.41</v>
      </c>
      <c r="U35" s="12">
        <v>25.86</v>
      </c>
      <c r="V35" s="12">
        <v>0</v>
      </c>
      <c r="W35" s="12">
        <v>18.100000000000001</v>
      </c>
      <c r="X35" s="12">
        <v>27.15</v>
      </c>
      <c r="Y35" s="12">
        <v>45.25</v>
      </c>
      <c r="Z35" s="12">
        <v>0</v>
      </c>
      <c r="AA35" s="12">
        <v>6.46</v>
      </c>
      <c r="AB35" s="12">
        <v>9.6999999999999993</v>
      </c>
      <c r="AC35" s="12">
        <v>16.16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0</v>
      </c>
      <c r="BC35" s="12">
        <v>0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0">
        <v>43176</v>
      </c>
      <c r="BK35" s="9" t="s">
        <v>79</v>
      </c>
      <c r="BL35" s="12">
        <v>0</v>
      </c>
      <c r="BM35" s="12">
        <v>0</v>
      </c>
      <c r="BN35" s="12">
        <v>0</v>
      </c>
      <c r="BO35" s="12">
        <v>0</v>
      </c>
      <c r="BP35" s="12">
        <v>12.93</v>
      </c>
      <c r="BQ35" s="12">
        <v>0</v>
      </c>
      <c r="BR35" s="12">
        <v>25.86</v>
      </c>
      <c r="BS35" s="12">
        <v>0</v>
      </c>
      <c r="BT35" s="12">
        <v>0</v>
      </c>
      <c r="BU35" s="12">
        <v>0</v>
      </c>
      <c r="BV35" s="12">
        <v>0</v>
      </c>
      <c r="BW35" s="12">
        <v>0</v>
      </c>
      <c r="BX35" s="12">
        <v>0</v>
      </c>
      <c r="BY35" s="12">
        <v>0</v>
      </c>
      <c r="BZ35" s="12">
        <v>0</v>
      </c>
      <c r="CA35" s="12">
        <v>0</v>
      </c>
      <c r="CB35" s="12">
        <v>0</v>
      </c>
      <c r="CC35" s="12">
        <v>0</v>
      </c>
      <c r="CD35" s="12">
        <v>0</v>
      </c>
      <c r="CE35" s="12">
        <v>0</v>
      </c>
      <c r="CF35" s="12">
        <v>0</v>
      </c>
      <c r="CG35" s="12">
        <v>0</v>
      </c>
      <c r="CH35" s="12">
        <v>0</v>
      </c>
      <c r="CI35" s="12">
        <v>0</v>
      </c>
      <c r="CJ35" s="12">
        <v>0</v>
      </c>
      <c r="CK35" s="12">
        <v>0</v>
      </c>
      <c r="CL35" s="12">
        <v>0</v>
      </c>
      <c r="CM35" s="12">
        <v>0</v>
      </c>
      <c r="CN35" s="12">
        <v>0</v>
      </c>
      <c r="CO35" s="12">
        <v>0</v>
      </c>
      <c r="CP35" s="12">
        <v>0</v>
      </c>
      <c r="CQ35" s="12">
        <v>0</v>
      </c>
      <c r="CR35" s="12">
        <v>0</v>
      </c>
      <c r="CS35" s="12">
        <v>0</v>
      </c>
      <c r="CT35" s="12">
        <v>0</v>
      </c>
      <c r="CU35" s="12">
        <v>0</v>
      </c>
      <c r="CV35" s="12">
        <v>0</v>
      </c>
      <c r="CW35" s="12">
        <v>0</v>
      </c>
      <c r="CX35" s="12">
        <v>0</v>
      </c>
      <c r="CY35" s="12">
        <v>0</v>
      </c>
      <c r="CZ35" s="12">
        <v>0</v>
      </c>
      <c r="DA35" s="12">
        <v>0</v>
      </c>
      <c r="DB35" s="12">
        <v>0</v>
      </c>
      <c r="DC35" s="12">
        <v>0</v>
      </c>
      <c r="DD35" s="12">
        <v>0</v>
      </c>
      <c r="DE35" s="12">
        <v>80.599999999999994</v>
      </c>
      <c r="DF35" s="10">
        <v>43132</v>
      </c>
      <c r="DG35" t="e">
        <f>VLOOKUP(D35,#REF!,2,FALSE)</f>
        <v>#REF!</v>
      </c>
    </row>
    <row r="36" spans="1:111" x14ac:dyDescent="0.25">
      <c r="A36" s="9" t="s">
        <v>192</v>
      </c>
      <c r="B36" s="9" t="s">
        <v>78</v>
      </c>
      <c r="C36" s="9" t="s">
        <v>202</v>
      </c>
      <c r="D36" s="9" t="s">
        <v>24</v>
      </c>
      <c r="E36" s="10">
        <v>43132</v>
      </c>
      <c r="F36" s="9" t="s">
        <v>194</v>
      </c>
      <c r="G36" s="9" t="s">
        <v>195</v>
      </c>
      <c r="H36" s="11">
        <v>28</v>
      </c>
      <c r="I36" s="12">
        <v>120</v>
      </c>
      <c r="J36" s="11">
        <v>0</v>
      </c>
      <c r="K36" s="11">
        <v>0</v>
      </c>
      <c r="L36" s="12">
        <v>88.36</v>
      </c>
      <c r="M36" s="10">
        <v>43070</v>
      </c>
      <c r="N36" s="11">
        <v>0.5</v>
      </c>
      <c r="O36" s="12">
        <v>460.39</v>
      </c>
      <c r="P36" s="12">
        <v>0</v>
      </c>
      <c r="Q36" s="12">
        <v>31.92</v>
      </c>
      <c r="R36" s="12">
        <v>47.88</v>
      </c>
      <c r="S36" s="12">
        <v>16.8</v>
      </c>
      <c r="T36" s="12">
        <v>79.8</v>
      </c>
      <c r="U36" s="12">
        <v>33.6</v>
      </c>
      <c r="V36" s="12">
        <v>0</v>
      </c>
      <c r="W36" s="12">
        <v>23.52</v>
      </c>
      <c r="X36" s="12">
        <v>35.28</v>
      </c>
      <c r="Y36" s="12">
        <v>58.8</v>
      </c>
      <c r="Z36" s="12">
        <v>0</v>
      </c>
      <c r="AA36" s="12">
        <v>8.4</v>
      </c>
      <c r="AB36" s="12">
        <v>12.6</v>
      </c>
      <c r="AC36" s="12">
        <v>21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0">
        <v>43176</v>
      </c>
      <c r="BK36" s="9" t="s">
        <v>79</v>
      </c>
      <c r="BL36" s="12">
        <v>0</v>
      </c>
      <c r="BM36" s="12">
        <v>0</v>
      </c>
      <c r="BN36" s="12">
        <v>0</v>
      </c>
      <c r="BO36" s="12">
        <v>0</v>
      </c>
      <c r="BP36" s="12">
        <v>16.8</v>
      </c>
      <c r="BQ36" s="12">
        <v>0</v>
      </c>
      <c r="BR36" s="12">
        <v>33.6</v>
      </c>
      <c r="BS36" s="12">
        <v>0</v>
      </c>
      <c r="BT36" s="12">
        <v>0</v>
      </c>
      <c r="BU36" s="12">
        <v>0</v>
      </c>
      <c r="BV36" s="12">
        <v>0</v>
      </c>
      <c r="BW36" s="12">
        <v>0</v>
      </c>
      <c r="BX36" s="12">
        <v>0</v>
      </c>
      <c r="BY36" s="12">
        <v>0</v>
      </c>
      <c r="BZ36" s="12">
        <v>0</v>
      </c>
      <c r="CA36" s="12">
        <v>0</v>
      </c>
      <c r="CB36" s="12">
        <v>0</v>
      </c>
      <c r="CC36" s="12">
        <v>0</v>
      </c>
      <c r="CD36" s="12">
        <v>0</v>
      </c>
      <c r="CE36" s="12">
        <v>0</v>
      </c>
      <c r="CF36" s="12">
        <v>0</v>
      </c>
      <c r="CG36" s="12">
        <v>0</v>
      </c>
      <c r="CH36" s="12">
        <v>0</v>
      </c>
      <c r="CI36" s="12">
        <v>0</v>
      </c>
      <c r="CJ36" s="12">
        <v>0</v>
      </c>
      <c r="CK36" s="12">
        <v>0</v>
      </c>
      <c r="CL36" s="12">
        <v>0</v>
      </c>
      <c r="CM36" s="12">
        <v>0</v>
      </c>
      <c r="CN36" s="12">
        <v>0</v>
      </c>
      <c r="CO36" s="12">
        <v>0</v>
      </c>
      <c r="CP36" s="12">
        <v>0</v>
      </c>
      <c r="CQ36" s="12">
        <v>0</v>
      </c>
      <c r="CR36" s="12">
        <v>0</v>
      </c>
      <c r="CS36" s="12">
        <v>0</v>
      </c>
      <c r="CT36" s="12">
        <v>0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2">
        <v>80.599999999999994</v>
      </c>
      <c r="DF36" s="10">
        <v>43132</v>
      </c>
      <c r="DG36" t="e">
        <f>VLOOKUP(D36,#REF!,2,FALSE)</f>
        <v>#REF!</v>
      </c>
    </row>
    <row r="37" spans="1:111" x14ac:dyDescent="0.25">
      <c r="A37" s="9" t="s">
        <v>192</v>
      </c>
      <c r="B37" s="9" t="s">
        <v>78</v>
      </c>
      <c r="C37" s="9" t="s">
        <v>202</v>
      </c>
      <c r="D37" s="9" t="s">
        <v>12</v>
      </c>
      <c r="E37" s="10">
        <v>43132</v>
      </c>
      <c r="F37" s="9" t="s">
        <v>194</v>
      </c>
      <c r="G37" s="9" t="s">
        <v>195</v>
      </c>
      <c r="H37" s="11">
        <v>28</v>
      </c>
      <c r="I37" s="12">
        <v>400</v>
      </c>
      <c r="J37" s="11">
        <v>0</v>
      </c>
      <c r="K37" s="11">
        <v>0</v>
      </c>
      <c r="L37" s="12">
        <v>88.36</v>
      </c>
      <c r="M37" s="10">
        <v>43070</v>
      </c>
      <c r="N37" s="11">
        <v>0.5</v>
      </c>
      <c r="O37" s="12">
        <v>460.39</v>
      </c>
      <c r="P37" s="12">
        <v>66.45</v>
      </c>
      <c r="Q37" s="12">
        <v>106.4</v>
      </c>
      <c r="R37" s="12">
        <v>159.6</v>
      </c>
      <c r="S37" s="12">
        <v>56</v>
      </c>
      <c r="T37" s="12">
        <v>266</v>
      </c>
      <c r="U37" s="12">
        <v>112</v>
      </c>
      <c r="V37" s="12">
        <v>48.73</v>
      </c>
      <c r="W37" s="12">
        <v>78.400000000000006</v>
      </c>
      <c r="X37" s="12">
        <v>117.6</v>
      </c>
      <c r="Y37" s="12">
        <v>196</v>
      </c>
      <c r="Z37" s="12">
        <v>17.72</v>
      </c>
      <c r="AA37" s="12">
        <v>28</v>
      </c>
      <c r="AB37" s="12">
        <v>42</v>
      </c>
      <c r="AC37" s="12">
        <v>70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0">
        <v>43176</v>
      </c>
      <c r="BK37" s="9" t="s">
        <v>79</v>
      </c>
      <c r="BL37" s="12">
        <v>0</v>
      </c>
      <c r="BM37" s="12">
        <v>0</v>
      </c>
      <c r="BN37" s="12">
        <v>0</v>
      </c>
      <c r="BO37" s="12">
        <v>0</v>
      </c>
      <c r="BP37" s="12">
        <v>56</v>
      </c>
      <c r="BQ37" s="12">
        <v>0</v>
      </c>
      <c r="BR37" s="12">
        <v>112</v>
      </c>
      <c r="BS37" s="12">
        <v>17.72</v>
      </c>
      <c r="BT37" s="12">
        <v>0</v>
      </c>
      <c r="BU37" s="12">
        <v>0</v>
      </c>
      <c r="BV37" s="12">
        <v>0</v>
      </c>
      <c r="BW37" s="12">
        <v>48.73</v>
      </c>
      <c r="BX37" s="12">
        <v>0</v>
      </c>
      <c r="BY37" s="12">
        <v>0</v>
      </c>
      <c r="BZ37" s="12">
        <v>0</v>
      </c>
      <c r="CA37" s="12">
        <v>0</v>
      </c>
      <c r="CB37" s="12">
        <v>0</v>
      </c>
      <c r="CC37" s="12">
        <v>0</v>
      </c>
      <c r="CD37" s="12">
        <v>0</v>
      </c>
      <c r="CE37" s="12">
        <v>0</v>
      </c>
      <c r="CF37" s="12">
        <v>0</v>
      </c>
      <c r="CG37" s="12">
        <v>0</v>
      </c>
      <c r="CH37" s="12">
        <v>0</v>
      </c>
      <c r="CI37" s="12">
        <v>0</v>
      </c>
      <c r="CJ37" s="12">
        <v>0</v>
      </c>
      <c r="CK37" s="12">
        <v>0</v>
      </c>
      <c r="CL37" s="12">
        <v>0</v>
      </c>
      <c r="CM37" s="12">
        <v>0</v>
      </c>
      <c r="CN37" s="12">
        <v>0</v>
      </c>
      <c r="CO37" s="12">
        <v>0</v>
      </c>
      <c r="CP37" s="12">
        <v>0</v>
      </c>
      <c r="CQ37" s="12">
        <v>0</v>
      </c>
      <c r="CR37" s="12">
        <v>0</v>
      </c>
      <c r="CS37" s="12">
        <v>0</v>
      </c>
      <c r="CT37" s="12">
        <v>0</v>
      </c>
      <c r="CU37" s="12">
        <v>0</v>
      </c>
      <c r="CV37" s="12">
        <v>0</v>
      </c>
      <c r="CW37" s="12">
        <v>0</v>
      </c>
      <c r="CX37" s="12">
        <v>0</v>
      </c>
      <c r="CY37" s="12">
        <v>0</v>
      </c>
      <c r="CZ37" s="12">
        <v>0</v>
      </c>
      <c r="DA37" s="12">
        <v>0</v>
      </c>
      <c r="DB37" s="12">
        <v>0</v>
      </c>
      <c r="DC37" s="12">
        <v>0</v>
      </c>
      <c r="DD37" s="12">
        <v>0</v>
      </c>
      <c r="DE37" s="12">
        <v>80.599999999999994</v>
      </c>
      <c r="DF37" s="10">
        <v>43132</v>
      </c>
      <c r="DG37" t="e">
        <f>VLOOKUP(D37,#REF!,2,FALSE)</f>
        <v>#REF!</v>
      </c>
    </row>
    <row r="38" spans="1:111" x14ac:dyDescent="0.25">
      <c r="A38" s="9" t="s">
        <v>192</v>
      </c>
      <c r="B38" s="9" t="s">
        <v>78</v>
      </c>
      <c r="C38" s="9" t="s">
        <v>202</v>
      </c>
      <c r="D38" s="9" t="s">
        <v>53</v>
      </c>
      <c r="E38" s="10">
        <v>43132</v>
      </c>
      <c r="F38" s="9" t="s">
        <v>194</v>
      </c>
      <c r="G38" s="9" t="s">
        <v>195</v>
      </c>
      <c r="H38" s="11">
        <v>28</v>
      </c>
      <c r="I38" s="12">
        <v>120</v>
      </c>
      <c r="J38" s="11">
        <v>0</v>
      </c>
      <c r="K38" s="11">
        <v>0</v>
      </c>
      <c r="L38" s="12">
        <v>88.36</v>
      </c>
      <c r="M38" s="10">
        <v>43070</v>
      </c>
      <c r="N38" s="11">
        <v>0.5</v>
      </c>
      <c r="O38" s="12">
        <v>460.39</v>
      </c>
      <c r="P38" s="12">
        <v>0</v>
      </c>
      <c r="Q38" s="12">
        <v>31.92</v>
      </c>
      <c r="R38" s="12">
        <v>47.88</v>
      </c>
      <c r="S38" s="12">
        <v>16.8</v>
      </c>
      <c r="T38" s="12">
        <v>79.8</v>
      </c>
      <c r="U38" s="12">
        <v>33.6</v>
      </c>
      <c r="V38" s="12">
        <v>0</v>
      </c>
      <c r="W38" s="12">
        <v>23.52</v>
      </c>
      <c r="X38" s="12">
        <v>35.28</v>
      </c>
      <c r="Y38" s="12">
        <v>58.8</v>
      </c>
      <c r="Z38" s="12">
        <v>0</v>
      </c>
      <c r="AA38" s="12">
        <v>8.4</v>
      </c>
      <c r="AB38" s="12">
        <v>12.6</v>
      </c>
      <c r="AC38" s="12">
        <v>21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0</v>
      </c>
      <c r="AW38" s="12">
        <v>0</v>
      </c>
      <c r="AX38" s="12">
        <v>0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0">
        <v>43176</v>
      </c>
      <c r="BK38" s="9" t="s">
        <v>203</v>
      </c>
      <c r="BL38" s="12">
        <v>0</v>
      </c>
      <c r="BM38" s="12">
        <v>0</v>
      </c>
      <c r="BN38" s="12">
        <v>0</v>
      </c>
      <c r="BO38" s="12">
        <v>0</v>
      </c>
      <c r="BP38" s="12">
        <v>16.8</v>
      </c>
      <c r="BQ38" s="12">
        <v>0</v>
      </c>
      <c r="BR38" s="12">
        <v>33.6</v>
      </c>
      <c r="BS38" s="12">
        <v>0</v>
      </c>
      <c r="BT38" s="12">
        <v>0</v>
      </c>
      <c r="BU38" s="12">
        <v>0</v>
      </c>
      <c r="BV38" s="12">
        <v>0</v>
      </c>
      <c r="BW38" s="12">
        <v>0</v>
      </c>
      <c r="BX38" s="12">
        <v>0</v>
      </c>
      <c r="BY38" s="12">
        <v>0</v>
      </c>
      <c r="BZ38" s="12">
        <v>0</v>
      </c>
      <c r="CA38" s="12">
        <v>0</v>
      </c>
      <c r="CB38" s="12">
        <v>0</v>
      </c>
      <c r="CC38" s="12">
        <v>0</v>
      </c>
      <c r="CD38" s="12">
        <v>0</v>
      </c>
      <c r="CE38" s="12">
        <v>0</v>
      </c>
      <c r="CF38" s="12">
        <v>0</v>
      </c>
      <c r="CG38" s="12">
        <v>0</v>
      </c>
      <c r="CH38" s="12">
        <v>0</v>
      </c>
      <c r="CI38" s="12">
        <v>0</v>
      </c>
      <c r="CJ38" s="12">
        <v>0</v>
      </c>
      <c r="CK38" s="12">
        <v>0</v>
      </c>
      <c r="CL38" s="12">
        <v>0</v>
      </c>
      <c r="CM38" s="12">
        <v>0</v>
      </c>
      <c r="CN38" s="12">
        <v>0</v>
      </c>
      <c r="CO38" s="12">
        <v>0</v>
      </c>
      <c r="CP38" s="12">
        <v>0</v>
      </c>
      <c r="CQ38" s="12">
        <v>0</v>
      </c>
      <c r="CR38" s="12">
        <v>0</v>
      </c>
      <c r="CS38" s="12">
        <v>0</v>
      </c>
      <c r="CT38" s="12">
        <v>0</v>
      </c>
      <c r="CU38" s="12">
        <v>0</v>
      </c>
      <c r="CV38" s="12">
        <v>0</v>
      </c>
      <c r="CW38" s="12">
        <v>0</v>
      </c>
      <c r="CX38" s="12">
        <v>0</v>
      </c>
      <c r="CY38" s="12">
        <v>0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2">
        <v>80.599999999999994</v>
      </c>
      <c r="DF38" s="10">
        <v>43132</v>
      </c>
      <c r="DG38" t="e">
        <f>VLOOKUP(D38,#REF!,2,FALSE)</f>
        <v>#REF!</v>
      </c>
    </row>
    <row r="39" spans="1:111" x14ac:dyDescent="0.25">
      <c r="A39" s="9" t="s">
        <v>192</v>
      </c>
      <c r="B39" s="9" t="s">
        <v>78</v>
      </c>
      <c r="C39" s="9" t="s">
        <v>202</v>
      </c>
      <c r="D39" s="9" t="s">
        <v>7</v>
      </c>
      <c r="E39" s="10">
        <v>43132</v>
      </c>
      <c r="F39" s="9" t="s">
        <v>194</v>
      </c>
      <c r="G39" s="9" t="s">
        <v>195</v>
      </c>
      <c r="H39" s="11">
        <v>28</v>
      </c>
      <c r="I39" s="12">
        <v>120</v>
      </c>
      <c r="J39" s="11">
        <v>0</v>
      </c>
      <c r="K39" s="11">
        <v>0</v>
      </c>
      <c r="L39" s="12">
        <v>88.36</v>
      </c>
      <c r="M39" s="10">
        <v>43070</v>
      </c>
      <c r="N39" s="11">
        <v>0.5</v>
      </c>
      <c r="O39" s="12">
        <v>460.39</v>
      </c>
      <c r="P39" s="12">
        <v>0</v>
      </c>
      <c r="Q39" s="12">
        <v>31.92</v>
      </c>
      <c r="R39" s="12">
        <v>47.88</v>
      </c>
      <c r="S39" s="12">
        <v>16.8</v>
      </c>
      <c r="T39" s="12">
        <v>79.8</v>
      </c>
      <c r="U39" s="12">
        <v>33.6</v>
      </c>
      <c r="V39" s="12">
        <v>0</v>
      </c>
      <c r="W39" s="12">
        <v>23.52</v>
      </c>
      <c r="X39" s="12">
        <v>35.28</v>
      </c>
      <c r="Y39" s="12">
        <v>58.8</v>
      </c>
      <c r="Z39" s="12">
        <v>0</v>
      </c>
      <c r="AA39" s="12">
        <v>8.4</v>
      </c>
      <c r="AB39" s="12">
        <v>12.6</v>
      </c>
      <c r="AC39" s="12">
        <v>21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0">
        <v>43176</v>
      </c>
      <c r="BK39" s="9" t="s">
        <v>203</v>
      </c>
      <c r="BL39" s="12">
        <v>0</v>
      </c>
      <c r="BM39" s="12">
        <v>0</v>
      </c>
      <c r="BN39" s="12">
        <v>0</v>
      </c>
      <c r="BO39" s="12">
        <v>0</v>
      </c>
      <c r="BP39" s="12">
        <v>16.8</v>
      </c>
      <c r="BQ39" s="12">
        <v>0</v>
      </c>
      <c r="BR39" s="12">
        <v>33.6</v>
      </c>
      <c r="BS39" s="12">
        <v>0</v>
      </c>
      <c r="BT39" s="12">
        <v>0</v>
      </c>
      <c r="BU39" s="12">
        <v>0</v>
      </c>
      <c r="BV39" s="12">
        <v>0</v>
      </c>
      <c r="BW39" s="12">
        <v>0</v>
      </c>
      <c r="BX39" s="12">
        <v>0</v>
      </c>
      <c r="BY39" s="12">
        <v>0</v>
      </c>
      <c r="BZ39" s="12">
        <v>0</v>
      </c>
      <c r="CA39" s="12">
        <v>0</v>
      </c>
      <c r="CB39" s="12">
        <v>0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0</v>
      </c>
      <c r="CJ39" s="12">
        <v>0</v>
      </c>
      <c r="CK39" s="12">
        <v>0</v>
      </c>
      <c r="CL39" s="12">
        <v>0</v>
      </c>
      <c r="CM39" s="12">
        <v>0</v>
      </c>
      <c r="CN39" s="12">
        <v>0</v>
      </c>
      <c r="CO39" s="12">
        <v>0</v>
      </c>
      <c r="CP39" s="12">
        <v>0</v>
      </c>
      <c r="CQ39" s="12">
        <v>0</v>
      </c>
      <c r="CR39" s="12">
        <v>0</v>
      </c>
      <c r="CS39" s="12">
        <v>0</v>
      </c>
      <c r="CT39" s="12">
        <v>0</v>
      </c>
      <c r="CU39" s="12">
        <v>0</v>
      </c>
      <c r="CV39" s="12">
        <v>0</v>
      </c>
      <c r="CW39" s="12">
        <v>0</v>
      </c>
      <c r="CX39" s="12">
        <v>0</v>
      </c>
      <c r="CY39" s="12">
        <v>0</v>
      </c>
      <c r="CZ39" s="12">
        <v>0</v>
      </c>
      <c r="DA39" s="12">
        <v>0</v>
      </c>
      <c r="DB39" s="12">
        <v>0</v>
      </c>
      <c r="DC39" s="12">
        <v>0</v>
      </c>
      <c r="DD39" s="12">
        <v>0</v>
      </c>
      <c r="DE39" s="12">
        <v>80.599999999999994</v>
      </c>
      <c r="DF39" s="10">
        <v>43132</v>
      </c>
      <c r="DG39" t="e">
        <f>VLOOKUP(D39,#REF!,2,FALSE)</f>
        <v>#REF!</v>
      </c>
    </row>
    <row r="40" spans="1:111" x14ac:dyDescent="0.25">
      <c r="A40" s="9" t="s">
        <v>192</v>
      </c>
      <c r="B40" s="9" t="s">
        <v>78</v>
      </c>
      <c r="C40" s="9" t="s">
        <v>202</v>
      </c>
      <c r="D40" s="9" t="s">
        <v>4</v>
      </c>
      <c r="E40" s="10">
        <v>43132</v>
      </c>
      <c r="F40" s="9" t="s">
        <v>194</v>
      </c>
      <c r="G40" s="9" t="s">
        <v>195</v>
      </c>
      <c r="H40" s="11">
        <v>28</v>
      </c>
      <c r="I40" s="12">
        <v>120</v>
      </c>
      <c r="J40" s="11">
        <v>0</v>
      </c>
      <c r="K40" s="11">
        <v>0</v>
      </c>
      <c r="L40" s="12">
        <v>88.36</v>
      </c>
      <c r="M40" s="10">
        <v>43070</v>
      </c>
      <c r="N40" s="11">
        <v>0.5</v>
      </c>
      <c r="O40" s="12">
        <v>460.39</v>
      </c>
      <c r="P40" s="12">
        <v>0</v>
      </c>
      <c r="Q40" s="12">
        <v>31.92</v>
      </c>
      <c r="R40" s="12">
        <v>47.88</v>
      </c>
      <c r="S40" s="12">
        <v>16.8</v>
      </c>
      <c r="T40" s="12">
        <v>79.8</v>
      </c>
      <c r="U40" s="12">
        <v>33.6</v>
      </c>
      <c r="V40" s="12">
        <v>0</v>
      </c>
      <c r="W40" s="12">
        <v>23.52</v>
      </c>
      <c r="X40" s="12">
        <v>35.28</v>
      </c>
      <c r="Y40" s="12">
        <v>58.8</v>
      </c>
      <c r="Z40" s="12">
        <v>0</v>
      </c>
      <c r="AA40" s="12">
        <v>8.4</v>
      </c>
      <c r="AB40" s="12">
        <v>12.6</v>
      </c>
      <c r="AC40" s="12">
        <v>21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  <c r="BF40" s="12">
        <v>0</v>
      </c>
      <c r="BG40" s="12">
        <v>0</v>
      </c>
      <c r="BH40" s="12">
        <v>0</v>
      </c>
      <c r="BI40" s="12">
        <v>0</v>
      </c>
      <c r="BJ40" s="10">
        <v>43176</v>
      </c>
      <c r="BK40" s="9" t="s">
        <v>203</v>
      </c>
      <c r="BL40" s="12">
        <v>0</v>
      </c>
      <c r="BM40" s="12">
        <v>0</v>
      </c>
      <c r="BN40" s="12">
        <v>0</v>
      </c>
      <c r="BO40" s="12">
        <v>0</v>
      </c>
      <c r="BP40" s="12">
        <v>16.8</v>
      </c>
      <c r="BQ40" s="12">
        <v>0</v>
      </c>
      <c r="BR40" s="12">
        <v>33.6</v>
      </c>
      <c r="BS40" s="12">
        <v>0</v>
      </c>
      <c r="BT40" s="12">
        <v>0</v>
      </c>
      <c r="BU40" s="12">
        <v>0</v>
      </c>
      <c r="BV40" s="12">
        <v>0</v>
      </c>
      <c r="BW40" s="12">
        <v>0</v>
      </c>
      <c r="BX40" s="12">
        <v>0</v>
      </c>
      <c r="BY40" s="12">
        <v>0</v>
      </c>
      <c r="BZ40" s="12">
        <v>0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12">
        <v>0</v>
      </c>
      <c r="CH40" s="12">
        <v>0</v>
      </c>
      <c r="CI40" s="12">
        <v>0</v>
      </c>
      <c r="CJ40" s="12">
        <v>0</v>
      </c>
      <c r="CK40" s="12">
        <v>0</v>
      </c>
      <c r="CL40" s="12">
        <v>0</v>
      </c>
      <c r="CM40" s="12">
        <v>0</v>
      </c>
      <c r="CN40" s="12">
        <v>0</v>
      </c>
      <c r="CO40" s="12">
        <v>0</v>
      </c>
      <c r="CP40" s="12">
        <v>0</v>
      </c>
      <c r="CQ40" s="12">
        <v>0</v>
      </c>
      <c r="CR40" s="12">
        <v>0</v>
      </c>
      <c r="CS40" s="12">
        <v>0</v>
      </c>
      <c r="CT40" s="12">
        <v>0</v>
      </c>
      <c r="CU40" s="12">
        <v>0</v>
      </c>
      <c r="CV40" s="12">
        <v>0</v>
      </c>
      <c r="CW40" s="12">
        <v>0</v>
      </c>
      <c r="CX40" s="12">
        <v>0</v>
      </c>
      <c r="CY40" s="12">
        <v>0</v>
      </c>
      <c r="CZ40" s="12">
        <v>0</v>
      </c>
      <c r="DA40" s="12">
        <v>0</v>
      </c>
      <c r="DB40" s="12">
        <v>0</v>
      </c>
      <c r="DC40" s="12">
        <v>0</v>
      </c>
      <c r="DD40" s="12">
        <v>0</v>
      </c>
      <c r="DE40" s="12">
        <v>80.599999999999994</v>
      </c>
      <c r="DF40" s="10">
        <v>43132</v>
      </c>
      <c r="DG40" t="e">
        <f>VLOOKUP(D40,#REF!,2,FALSE)</f>
        <v>#REF!</v>
      </c>
    </row>
    <row r="41" spans="1:111" x14ac:dyDescent="0.25">
      <c r="A41" s="9" t="s">
        <v>192</v>
      </c>
      <c r="B41" s="9" t="s">
        <v>78</v>
      </c>
      <c r="C41" s="9" t="s">
        <v>202</v>
      </c>
      <c r="D41" s="9" t="s">
        <v>21</v>
      </c>
      <c r="E41" s="10">
        <v>43132</v>
      </c>
      <c r="F41" s="9" t="s">
        <v>194</v>
      </c>
      <c r="G41" s="9" t="s">
        <v>195</v>
      </c>
      <c r="H41" s="11">
        <v>28</v>
      </c>
      <c r="I41" s="12">
        <v>120</v>
      </c>
      <c r="J41" s="11">
        <v>0</v>
      </c>
      <c r="K41" s="11">
        <v>0</v>
      </c>
      <c r="L41" s="12">
        <v>88.36</v>
      </c>
      <c r="M41" s="10">
        <v>43070</v>
      </c>
      <c r="N41" s="11">
        <v>0.5</v>
      </c>
      <c r="O41" s="12">
        <v>460.39</v>
      </c>
      <c r="P41" s="12">
        <v>0</v>
      </c>
      <c r="Q41" s="12">
        <v>31.92</v>
      </c>
      <c r="R41" s="12">
        <v>47.88</v>
      </c>
      <c r="S41" s="12">
        <v>16.8</v>
      </c>
      <c r="T41" s="12">
        <v>79.8</v>
      </c>
      <c r="U41" s="12">
        <v>33.6</v>
      </c>
      <c r="V41" s="12">
        <v>0</v>
      </c>
      <c r="W41" s="12">
        <v>23.52</v>
      </c>
      <c r="X41" s="12">
        <v>35.28</v>
      </c>
      <c r="Y41" s="12">
        <v>58.8</v>
      </c>
      <c r="Z41" s="12">
        <v>0</v>
      </c>
      <c r="AA41" s="12">
        <v>8.4</v>
      </c>
      <c r="AB41" s="12">
        <v>12.6</v>
      </c>
      <c r="AC41" s="12">
        <v>21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0</v>
      </c>
      <c r="AW41" s="12">
        <v>0</v>
      </c>
      <c r="AX41" s="12">
        <v>0</v>
      </c>
      <c r="AY41" s="12">
        <v>0</v>
      </c>
      <c r="AZ41" s="12">
        <v>0</v>
      </c>
      <c r="BA41" s="12">
        <v>0</v>
      </c>
      <c r="BB41" s="12">
        <v>0</v>
      </c>
      <c r="BC41" s="12">
        <v>0</v>
      </c>
      <c r="BD41" s="12">
        <v>0</v>
      </c>
      <c r="BE41" s="12">
        <v>0</v>
      </c>
      <c r="BF41" s="12">
        <v>0</v>
      </c>
      <c r="BG41" s="12">
        <v>0</v>
      </c>
      <c r="BH41" s="12">
        <v>0</v>
      </c>
      <c r="BI41" s="12">
        <v>0</v>
      </c>
      <c r="BJ41" s="10">
        <v>43176</v>
      </c>
      <c r="BK41" s="9" t="s">
        <v>203</v>
      </c>
      <c r="BL41" s="12">
        <v>0</v>
      </c>
      <c r="BM41" s="12">
        <v>0</v>
      </c>
      <c r="BN41" s="12">
        <v>0</v>
      </c>
      <c r="BO41" s="12">
        <v>0</v>
      </c>
      <c r="BP41" s="12">
        <v>16.8</v>
      </c>
      <c r="BQ41" s="12">
        <v>0</v>
      </c>
      <c r="BR41" s="12">
        <v>33.6</v>
      </c>
      <c r="BS41" s="12">
        <v>0</v>
      </c>
      <c r="BT41" s="12">
        <v>0</v>
      </c>
      <c r="BU41" s="12">
        <v>0</v>
      </c>
      <c r="BV41" s="12">
        <v>0</v>
      </c>
      <c r="BW41" s="12">
        <v>0</v>
      </c>
      <c r="BX41" s="12">
        <v>0</v>
      </c>
      <c r="BY41" s="12">
        <v>0</v>
      </c>
      <c r="BZ41" s="12">
        <v>0</v>
      </c>
      <c r="CA41" s="12">
        <v>0</v>
      </c>
      <c r="CB41" s="12">
        <v>0</v>
      </c>
      <c r="CC41" s="12">
        <v>0</v>
      </c>
      <c r="CD41" s="12">
        <v>0</v>
      </c>
      <c r="CE41" s="12">
        <v>0</v>
      </c>
      <c r="CF41" s="12">
        <v>0</v>
      </c>
      <c r="CG41" s="12">
        <v>0</v>
      </c>
      <c r="CH41" s="12">
        <v>0</v>
      </c>
      <c r="CI41" s="12">
        <v>0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0</v>
      </c>
      <c r="CP41" s="12">
        <v>0</v>
      </c>
      <c r="CQ41" s="12">
        <v>0</v>
      </c>
      <c r="CR41" s="12">
        <v>0</v>
      </c>
      <c r="CS41" s="12">
        <v>0</v>
      </c>
      <c r="CT41" s="12">
        <v>0</v>
      </c>
      <c r="CU41" s="12">
        <v>0</v>
      </c>
      <c r="CV41" s="12">
        <v>0</v>
      </c>
      <c r="CW41" s="12">
        <v>0</v>
      </c>
      <c r="CX41" s="12">
        <v>0</v>
      </c>
      <c r="CY41" s="12">
        <v>0</v>
      </c>
      <c r="CZ41" s="12">
        <v>0</v>
      </c>
      <c r="DA41" s="12">
        <v>0</v>
      </c>
      <c r="DB41" s="12">
        <v>0</v>
      </c>
      <c r="DC41" s="12">
        <v>0</v>
      </c>
      <c r="DD41" s="12">
        <v>0</v>
      </c>
      <c r="DE41" s="12">
        <v>80.599999999999994</v>
      </c>
      <c r="DF41" s="10">
        <v>43132</v>
      </c>
      <c r="DG41" t="e">
        <f>VLOOKUP(D41,#REF!,2,FALSE)</f>
        <v>#REF!</v>
      </c>
    </row>
    <row r="42" spans="1:111" x14ac:dyDescent="0.25">
      <c r="A42" s="9" t="s">
        <v>192</v>
      </c>
      <c r="B42" s="9" t="s">
        <v>78</v>
      </c>
      <c r="C42" s="9" t="s">
        <v>202</v>
      </c>
      <c r="D42" s="9" t="s">
        <v>1</v>
      </c>
      <c r="E42" s="10">
        <v>43132</v>
      </c>
      <c r="F42" s="9" t="s">
        <v>194</v>
      </c>
      <c r="G42" s="9" t="s">
        <v>195</v>
      </c>
      <c r="H42" s="11">
        <v>28</v>
      </c>
      <c r="I42" s="12">
        <v>92.35</v>
      </c>
      <c r="J42" s="11">
        <v>0</v>
      </c>
      <c r="K42" s="11">
        <v>0</v>
      </c>
      <c r="L42" s="12">
        <v>88.36</v>
      </c>
      <c r="M42" s="10">
        <v>43070</v>
      </c>
      <c r="N42" s="11">
        <v>0.5</v>
      </c>
      <c r="O42" s="12">
        <v>460.39</v>
      </c>
      <c r="P42" s="12">
        <v>0</v>
      </c>
      <c r="Q42" s="12">
        <v>24.56</v>
      </c>
      <c r="R42" s="12">
        <v>36.85</v>
      </c>
      <c r="S42" s="12">
        <v>12.93</v>
      </c>
      <c r="T42" s="12">
        <v>61.41</v>
      </c>
      <c r="U42" s="12">
        <v>25.86</v>
      </c>
      <c r="V42" s="12">
        <v>0</v>
      </c>
      <c r="W42" s="12">
        <v>18.100000000000001</v>
      </c>
      <c r="X42" s="12">
        <v>27.15</v>
      </c>
      <c r="Y42" s="12">
        <v>45.25</v>
      </c>
      <c r="Z42" s="12">
        <v>0</v>
      </c>
      <c r="AA42" s="12">
        <v>6.46</v>
      </c>
      <c r="AB42" s="12">
        <v>9.6999999999999993</v>
      </c>
      <c r="AC42" s="12">
        <v>16.16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  <c r="BG42" s="12">
        <v>0</v>
      </c>
      <c r="BH42" s="12">
        <v>0</v>
      </c>
      <c r="BI42" s="12">
        <v>0</v>
      </c>
      <c r="BJ42" s="10">
        <v>43176</v>
      </c>
      <c r="BK42" s="9" t="s">
        <v>79</v>
      </c>
      <c r="BL42" s="12">
        <v>0</v>
      </c>
      <c r="BM42" s="12">
        <v>0</v>
      </c>
      <c r="BN42" s="12">
        <v>0</v>
      </c>
      <c r="BO42" s="12">
        <v>0</v>
      </c>
      <c r="BP42" s="12">
        <v>12.93</v>
      </c>
      <c r="BQ42" s="12">
        <v>0</v>
      </c>
      <c r="BR42" s="12">
        <v>25.86</v>
      </c>
      <c r="BS42" s="12">
        <v>0</v>
      </c>
      <c r="BT42" s="12">
        <v>0</v>
      </c>
      <c r="BU42" s="12">
        <v>0</v>
      </c>
      <c r="BV42" s="12">
        <v>0</v>
      </c>
      <c r="BW42" s="12">
        <v>0</v>
      </c>
      <c r="BX42" s="12">
        <v>0</v>
      </c>
      <c r="BY42" s="12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12">
        <v>0</v>
      </c>
      <c r="CH42" s="12">
        <v>0</v>
      </c>
      <c r="CI42" s="12">
        <v>0</v>
      </c>
      <c r="CJ42" s="12">
        <v>0</v>
      </c>
      <c r="CK42" s="12">
        <v>0</v>
      </c>
      <c r="CL42" s="12">
        <v>0</v>
      </c>
      <c r="CM42" s="12">
        <v>0</v>
      </c>
      <c r="CN42" s="12">
        <v>0</v>
      </c>
      <c r="CO42" s="12">
        <v>0</v>
      </c>
      <c r="CP42" s="12">
        <v>0</v>
      </c>
      <c r="CQ42" s="12">
        <v>0</v>
      </c>
      <c r="CR42" s="12">
        <v>0</v>
      </c>
      <c r="CS42" s="12">
        <v>0</v>
      </c>
      <c r="CT42" s="12">
        <v>0</v>
      </c>
      <c r="CU42" s="12">
        <v>0</v>
      </c>
      <c r="CV42" s="12">
        <v>0</v>
      </c>
      <c r="CW42" s="12">
        <v>0</v>
      </c>
      <c r="CX42" s="12">
        <v>0</v>
      </c>
      <c r="CY42" s="12">
        <v>0</v>
      </c>
      <c r="CZ42" s="12">
        <v>0</v>
      </c>
      <c r="DA42" s="12">
        <v>0</v>
      </c>
      <c r="DB42" s="12">
        <v>0</v>
      </c>
      <c r="DC42" s="12">
        <v>0</v>
      </c>
      <c r="DD42" s="12">
        <v>0</v>
      </c>
      <c r="DE42" s="12">
        <v>80.599999999999994</v>
      </c>
      <c r="DF42" s="10">
        <v>43132</v>
      </c>
      <c r="DG42" t="e">
        <f>VLOOKUP(D42,#REF!,2,FALSE)</f>
        <v>#REF!</v>
      </c>
    </row>
    <row r="43" spans="1:111" x14ac:dyDescent="0.25">
      <c r="A43" s="9" t="s">
        <v>192</v>
      </c>
      <c r="B43" s="9" t="s">
        <v>78</v>
      </c>
      <c r="C43" s="9" t="s">
        <v>202</v>
      </c>
      <c r="D43" s="9" t="s">
        <v>15</v>
      </c>
      <c r="E43" s="10">
        <v>43132</v>
      </c>
      <c r="F43" s="9" t="s">
        <v>194</v>
      </c>
      <c r="G43" s="9" t="s">
        <v>195</v>
      </c>
      <c r="H43" s="11">
        <v>28</v>
      </c>
      <c r="I43" s="12">
        <v>92.35</v>
      </c>
      <c r="J43" s="11">
        <v>0</v>
      </c>
      <c r="K43" s="11">
        <v>0</v>
      </c>
      <c r="L43" s="12">
        <v>88.36</v>
      </c>
      <c r="M43" s="10">
        <v>43070</v>
      </c>
      <c r="N43" s="11">
        <v>0.5</v>
      </c>
      <c r="O43" s="12">
        <v>460.39</v>
      </c>
      <c r="P43" s="12">
        <v>0</v>
      </c>
      <c r="Q43" s="12">
        <v>24.56</v>
      </c>
      <c r="R43" s="12">
        <v>36.85</v>
      </c>
      <c r="S43" s="12">
        <v>12.93</v>
      </c>
      <c r="T43" s="12">
        <v>61.41</v>
      </c>
      <c r="U43" s="12">
        <v>25.86</v>
      </c>
      <c r="V43" s="12">
        <v>0</v>
      </c>
      <c r="W43" s="12">
        <v>18.100000000000001</v>
      </c>
      <c r="X43" s="12">
        <v>27.15</v>
      </c>
      <c r="Y43" s="12">
        <v>45.25</v>
      </c>
      <c r="Z43" s="12">
        <v>0</v>
      </c>
      <c r="AA43" s="12">
        <v>6.46</v>
      </c>
      <c r="AB43" s="12">
        <v>9.6999999999999993</v>
      </c>
      <c r="AC43" s="12">
        <v>16.16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AU43" s="12">
        <v>0</v>
      </c>
      <c r="AV43" s="12">
        <v>0</v>
      </c>
      <c r="AW43" s="12">
        <v>0</v>
      </c>
      <c r="AX43" s="12"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0">
        <v>43176</v>
      </c>
      <c r="BK43" s="9" t="s">
        <v>203</v>
      </c>
      <c r="BL43" s="12">
        <v>0</v>
      </c>
      <c r="BM43" s="12">
        <v>0</v>
      </c>
      <c r="BN43" s="12">
        <v>0</v>
      </c>
      <c r="BO43" s="12">
        <v>0</v>
      </c>
      <c r="BP43" s="12">
        <v>12.93</v>
      </c>
      <c r="BQ43" s="12">
        <v>0</v>
      </c>
      <c r="BR43" s="12">
        <v>25.86</v>
      </c>
      <c r="BS43" s="12">
        <v>0</v>
      </c>
      <c r="BT43" s="12">
        <v>0</v>
      </c>
      <c r="BU43" s="12">
        <v>0</v>
      </c>
      <c r="BV43" s="12">
        <v>0</v>
      </c>
      <c r="BW43" s="12">
        <v>0</v>
      </c>
      <c r="BX43" s="12">
        <v>0</v>
      </c>
      <c r="BY43" s="12">
        <v>0</v>
      </c>
      <c r="BZ43" s="12">
        <v>0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12">
        <v>0</v>
      </c>
      <c r="CH43" s="12">
        <v>0</v>
      </c>
      <c r="CI43" s="12">
        <v>0</v>
      </c>
      <c r="CJ43" s="12">
        <v>0</v>
      </c>
      <c r="CK43" s="12">
        <v>0</v>
      </c>
      <c r="CL43" s="12">
        <v>0</v>
      </c>
      <c r="CM43" s="12">
        <v>0</v>
      </c>
      <c r="CN43" s="12">
        <v>0</v>
      </c>
      <c r="CO43" s="12">
        <v>0</v>
      </c>
      <c r="CP43" s="12">
        <v>0</v>
      </c>
      <c r="CQ43" s="12">
        <v>0</v>
      </c>
      <c r="CR43" s="12">
        <v>0</v>
      </c>
      <c r="CS43" s="12">
        <v>0</v>
      </c>
      <c r="CT43" s="12">
        <v>0</v>
      </c>
      <c r="CU43" s="12">
        <v>0</v>
      </c>
      <c r="CV43" s="12">
        <v>0</v>
      </c>
      <c r="CW43" s="12">
        <v>0</v>
      </c>
      <c r="CX43" s="12">
        <v>0</v>
      </c>
      <c r="CY43" s="12">
        <v>0</v>
      </c>
      <c r="CZ43" s="12">
        <v>0</v>
      </c>
      <c r="DA43" s="12">
        <v>0</v>
      </c>
      <c r="DB43" s="12">
        <v>0</v>
      </c>
      <c r="DC43" s="12">
        <v>0</v>
      </c>
      <c r="DD43" s="12">
        <v>0</v>
      </c>
      <c r="DE43" s="12">
        <v>80.599999999999994</v>
      </c>
      <c r="DF43" s="10">
        <v>43132</v>
      </c>
      <c r="DG43" t="e">
        <f>VLOOKUP(D43,#REF!,2,FALSE)</f>
        <v>#REF!</v>
      </c>
    </row>
    <row r="44" spans="1:111" x14ac:dyDescent="0.25">
      <c r="A44" s="9" t="s">
        <v>192</v>
      </c>
      <c r="B44" s="9" t="s">
        <v>78</v>
      </c>
      <c r="C44" s="9" t="s">
        <v>202</v>
      </c>
      <c r="D44" s="9" t="s">
        <v>14</v>
      </c>
      <c r="E44" s="10">
        <v>43132</v>
      </c>
      <c r="F44" s="9" t="s">
        <v>194</v>
      </c>
      <c r="G44" s="9" t="s">
        <v>195</v>
      </c>
      <c r="H44" s="11">
        <v>28</v>
      </c>
      <c r="I44" s="12">
        <v>120</v>
      </c>
      <c r="J44" s="11">
        <v>0</v>
      </c>
      <c r="K44" s="11">
        <v>0</v>
      </c>
      <c r="L44" s="12">
        <v>88.36</v>
      </c>
      <c r="M44" s="10">
        <v>43070</v>
      </c>
      <c r="N44" s="11">
        <v>0.5</v>
      </c>
      <c r="O44" s="12">
        <v>460.39</v>
      </c>
      <c r="P44" s="12">
        <v>0</v>
      </c>
      <c r="Q44" s="12">
        <v>31.92</v>
      </c>
      <c r="R44" s="12">
        <v>47.88</v>
      </c>
      <c r="S44" s="12">
        <v>16.8</v>
      </c>
      <c r="T44" s="12">
        <v>79.8</v>
      </c>
      <c r="U44" s="12">
        <v>33.6</v>
      </c>
      <c r="V44" s="12">
        <v>0</v>
      </c>
      <c r="W44" s="12">
        <v>23.52</v>
      </c>
      <c r="X44" s="12">
        <v>35.28</v>
      </c>
      <c r="Y44" s="12">
        <v>58.8</v>
      </c>
      <c r="Z44" s="12">
        <v>0</v>
      </c>
      <c r="AA44" s="12">
        <v>8.4</v>
      </c>
      <c r="AB44" s="12">
        <v>12.6</v>
      </c>
      <c r="AC44" s="12">
        <v>21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0">
        <v>43176</v>
      </c>
      <c r="BK44" s="9" t="s">
        <v>79</v>
      </c>
      <c r="BL44" s="12">
        <v>0</v>
      </c>
      <c r="BM44" s="12">
        <v>0</v>
      </c>
      <c r="BN44" s="12">
        <v>0</v>
      </c>
      <c r="BO44" s="12">
        <v>0</v>
      </c>
      <c r="BP44" s="12">
        <v>16.8</v>
      </c>
      <c r="BQ44" s="12">
        <v>0</v>
      </c>
      <c r="BR44" s="12">
        <v>33.6</v>
      </c>
      <c r="BS44" s="12">
        <v>0</v>
      </c>
      <c r="BT44" s="12">
        <v>0</v>
      </c>
      <c r="BU44" s="12">
        <v>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2">
        <v>0</v>
      </c>
      <c r="CC44" s="12">
        <v>0</v>
      </c>
      <c r="CD44" s="12">
        <v>0</v>
      </c>
      <c r="CE44" s="12">
        <v>0</v>
      </c>
      <c r="CF44" s="12">
        <v>0</v>
      </c>
      <c r="CG44" s="12">
        <v>0</v>
      </c>
      <c r="CH44" s="12">
        <v>0</v>
      </c>
      <c r="CI44" s="12">
        <v>0</v>
      </c>
      <c r="CJ44" s="12">
        <v>0</v>
      </c>
      <c r="CK44" s="12">
        <v>0</v>
      </c>
      <c r="CL44" s="12">
        <v>0</v>
      </c>
      <c r="CM44" s="12">
        <v>0</v>
      </c>
      <c r="CN44" s="12">
        <v>0</v>
      </c>
      <c r="CO44" s="12">
        <v>0</v>
      </c>
      <c r="CP44" s="12">
        <v>0</v>
      </c>
      <c r="CQ44" s="12">
        <v>0</v>
      </c>
      <c r="CR44" s="12">
        <v>0</v>
      </c>
      <c r="CS44" s="12">
        <v>0</v>
      </c>
      <c r="CT44" s="12">
        <v>0</v>
      </c>
      <c r="CU44" s="12">
        <v>0</v>
      </c>
      <c r="CV44" s="12">
        <v>0</v>
      </c>
      <c r="CW44" s="12">
        <v>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0</v>
      </c>
      <c r="DE44" s="12">
        <v>80.599999999999994</v>
      </c>
      <c r="DF44" s="10">
        <v>43132</v>
      </c>
      <c r="DG44" t="e">
        <f>VLOOKUP(D44,#REF!,2,FALSE)</f>
        <v>#REF!</v>
      </c>
    </row>
    <row r="45" spans="1:111" x14ac:dyDescent="0.25">
      <c r="A45" s="9" t="s">
        <v>192</v>
      </c>
      <c r="B45" s="9" t="s">
        <v>78</v>
      </c>
      <c r="C45" s="9" t="s">
        <v>202</v>
      </c>
      <c r="D45" s="9" t="s">
        <v>10</v>
      </c>
      <c r="E45" s="10">
        <v>43132</v>
      </c>
      <c r="F45" s="9" t="s">
        <v>194</v>
      </c>
      <c r="G45" s="9" t="s">
        <v>195</v>
      </c>
      <c r="H45" s="11">
        <v>28</v>
      </c>
      <c r="I45" s="12">
        <v>120</v>
      </c>
      <c r="J45" s="11">
        <v>0</v>
      </c>
      <c r="K45" s="11">
        <v>0</v>
      </c>
      <c r="L45" s="12">
        <v>88.36</v>
      </c>
      <c r="M45" s="10">
        <v>43070</v>
      </c>
      <c r="N45" s="11">
        <v>0.5</v>
      </c>
      <c r="O45" s="12">
        <v>460.39</v>
      </c>
      <c r="P45" s="12">
        <v>0</v>
      </c>
      <c r="Q45" s="12">
        <v>31.92</v>
      </c>
      <c r="R45" s="12">
        <v>47.88</v>
      </c>
      <c r="S45" s="12">
        <v>16.8</v>
      </c>
      <c r="T45" s="12">
        <v>79.8</v>
      </c>
      <c r="U45" s="12">
        <v>33.6</v>
      </c>
      <c r="V45" s="12">
        <v>0</v>
      </c>
      <c r="W45" s="12">
        <v>23.52</v>
      </c>
      <c r="X45" s="12">
        <v>35.28</v>
      </c>
      <c r="Y45" s="12">
        <v>58.8</v>
      </c>
      <c r="Z45" s="12">
        <v>0</v>
      </c>
      <c r="AA45" s="12">
        <v>8.4</v>
      </c>
      <c r="AB45" s="12">
        <v>12.6</v>
      </c>
      <c r="AC45" s="12">
        <v>21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0">
        <v>43176</v>
      </c>
      <c r="BK45" s="9" t="s">
        <v>79</v>
      </c>
      <c r="BL45" s="12">
        <v>0</v>
      </c>
      <c r="BM45" s="12">
        <v>0</v>
      </c>
      <c r="BN45" s="12">
        <v>0</v>
      </c>
      <c r="BO45" s="12">
        <v>0</v>
      </c>
      <c r="BP45" s="12">
        <v>16.8</v>
      </c>
      <c r="BQ45" s="12">
        <v>0</v>
      </c>
      <c r="BR45" s="12">
        <v>33.6</v>
      </c>
      <c r="BS45" s="12">
        <v>0</v>
      </c>
      <c r="BT45" s="12">
        <v>0</v>
      </c>
      <c r="BU45" s="12">
        <v>0</v>
      </c>
      <c r="BV45" s="12">
        <v>0</v>
      </c>
      <c r="BW45" s="12">
        <v>0</v>
      </c>
      <c r="BX45" s="12">
        <v>0</v>
      </c>
      <c r="BY45" s="12">
        <v>0</v>
      </c>
      <c r="BZ45" s="12">
        <v>0</v>
      </c>
      <c r="CA45" s="12">
        <v>0</v>
      </c>
      <c r="CB45" s="12">
        <v>0</v>
      </c>
      <c r="CC45" s="12">
        <v>0</v>
      </c>
      <c r="CD45" s="12">
        <v>0</v>
      </c>
      <c r="CE45" s="12">
        <v>0</v>
      </c>
      <c r="CF45" s="12">
        <v>0</v>
      </c>
      <c r="CG45" s="12">
        <v>0</v>
      </c>
      <c r="CH45" s="12">
        <v>0</v>
      </c>
      <c r="CI45" s="12">
        <v>0</v>
      </c>
      <c r="CJ45" s="12">
        <v>0</v>
      </c>
      <c r="CK45" s="12">
        <v>0</v>
      </c>
      <c r="CL45" s="12">
        <v>0</v>
      </c>
      <c r="CM45" s="12">
        <v>0</v>
      </c>
      <c r="CN45" s="12">
        <v>0</v>
      </c>
      <c r="CO45" s="12">
        <v>0</v>
      </c>
      <c r="CP45" s="12">
        <v>0</v>
      </c>
      <c r="CQ45" s="12">
        <v>0</v>
      </c>
      <c r="CR45" s="12">
        <v>0</v>
      </c>
      <c r="CS45" s="12">
        <v>0</v>
      </c>
      <c r="CT45" s="12">
        <v>0</v>
      </c>
      <c r="CU45" s="12">
        <v>0</v>
      </c>
      <c r="CV45" s="12">
        <v>0</v>
      </c>
      <c r="CW45" s="12">
        <v>0</v>
      </c>
      <c r="CX45" s="12">
        <v>0</v>
      </c>
      <c r="CY45" s="12">
        <v>0</v>
      </c>
      <c r="CZ45" s="12">
        <v>0</v>
      </c>
      <c r="DA45" s="12">
        <v>0</v>
      </c>
      <c r="DB45" s="12">
        <v>0</v>
      </c>
      <c r="DC45" s="12">
        <v>0</v>
      </c>
      <c r="DD45" s="12">
        <v>0</v>
      </c>
      <c r="DE45" s="12">
        <v>80.599999999999994</v>
      </c>
      <c r="DF45" s="10">
        <v>43132</v>
      </c>
      <c r="DG45" t="e">
        <f>VLOOKUP(D45,#REF!,2,FALSE)</f>
        <v>#REF!</v>
      </c>
    </row>
    <row r="46" spans="1:111" x14ac:dyDescent="0.25">
      <c r="A46" s="9" t="s">
        <v>192</v>
      </c>
      <c r="B46" s="9" t="s">
        <v>78</v>
      </c>
      <c r="C46" s="9" t="s">
        <v>202</v>
      </c>
      <c r="D46" s="9" t="s">
        <v>62</v>
      </c>
      <c r="E46" s="10">
        <v>43158</v>
      </c>
      <c r="F46" s="9" t="s">
        <v>199</v>
      </c>
      <c r="G46" s="9" t="s">
        <v>195</v>
      </c>
      <c r="H46" s="11">
        <v>2</v>
      </c>
      <c r="I46" s="12">
        <v>92.36</v>
      </c>
      <c r="J46" s="11">
        <v>0</v>
      </c>
      <c r="K46" s="11">
        <v>0</v>
      </c>
      <c r="L46" s="12">
        <v>88.36</v>
      </c>
      <c r="M46" s="10">
        <v>43070</v>
      </c>
      <c r="N46" s="11">
        <v>0.5</v>
      </c>
      <c r="O46" s="12">
        <v>32.880000000000003</v>
      </c>
      <c r="P46" s="12">
        <v>0</v>
      </c>
      <c r="Q46" s="12">
        <v>1.75</v>
      </c>
      <c r="R46" s="12">
        <v>2.63</v>
      </c>
      <c r="S46" s="12">
        <v>0.92</v>
      </c>
      <c r="T46" s="12">
        <v>4.38</v>
      </c>
      <c r="U46" s="12">
        <v>1.85</v>
      </c>
      <c r="V46" s="12">
        <v>0</v>
      </c>
      <c r="W46" s="12">
        <v>1.29</v>
      </c>
      <c r="X46" s="12">
        <v>1.94</v>
      </c>
      <c r="Y46" s="12">
        <v>3.23</v>
      </c>
      <c r="Z46" s="12">
        <v>0</v>
      </c>
      <c r="AA46" s="12">
        <v>0.46</v>
      </c>
      <c r="AB46" s="12">
        <v>0.69</v>
      </c>
      <c r="AC46" s="12">
        <v>1.1499999999999999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2">
        <v>0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</v>
      </c>
      <c r="BC46" s="12">
        <v>0</v>
      </c>
      <c r="BD46" s="12">
        <v>0</v>
      </c>
      <c r="BE46" s="12">
        <v>0</v>
      </c>
      <c r="BF46" s="12">
        <v>0</v>
      </c>
      <c r="BG46" s="12">
        <v>0</v>
      </c>
      <c r="BH46" s="12">
        <v>0</v>
      </c>
      <c r="BI46" s="12">
        <v>0</v>
      </c>
      <c r="BJ46" s="10">
        <v>43176</v>
      </c>
      <c r="BK46" s="9" t="s">
        <v>79</v>
      </c>
      <c r="BL46" s="12">
        <v>0</v>
      </c>
      <c r="BM46" s="12">
        <v>0</v>
      </c>
      <c r="BN46" s="12">
        <v>0</v>
      </c>
      <c r="BO46" s="12">
        <v>0</v>
      </c>
      <c r="BP46" s="12">
        <v>0.92</v>
      </c>
      <c r="BQ46" s="12">
        <v>0</v>
      </c>
      <c r="BR46" s="12">
        <v>1.85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>
        <v>0</v>
      </c>
      <c r="CB46" s="12">
        <v>0</v>
      </c>
      <c r="CC46" s="12">
        <v>0</v>
      </c>
      <c r="CD46" s="12">
        <v>0</v>
      </c>
      <c r="CE46" s="12">
        <v>0</v>
      </c>
      <c r="CF46" s="12">
        <v>0</v>
      </c>
      <c r="CG46" s="12">
        <v>0</v>
      </c>
      <c r="CH46" s="12">
        <v>0</v>
      </c>
      <c r="CI46" s="12">
        <v>0</v>
      </c>
      <c r="CJ46" s="12">
        <v>0</v>
      </c>
      <c r="CK46" s="12">
        <v>0</v>
      </c>
      <c r="CL46" s="12">
        <v>0</v>
      </c>
      <c r="CM46" s="12">
        <v>0</v>
      </c>
      <c r="CN46" s="12">
        <v>0</v>
      </c>
      <c r="CO46" s="12">
        <v>0</v>
      </c>
      <c r="CP46" s="12">
        <v>0</v>
      </c>
      <c r="CQ46" s="12">
        <v>0</v>
      </c>
      <c r="CR46" s="12">
        <v>0</v>
      </c>
      <c r="CS46" s="12">
        <v>0</v>
      </c>
      <c r="CT46" s="12">
        <v>0</v>
      </c>
      <c r="CU46" s="12">
        <v>0</v>
      </c>
      <c r="CV46" s="12">
        <v>0</v>
      </c>
      <c r="CW46" s="12">
        <v>0</v>
      </c>
      <c r="CX46" s="12">
        <v>0</v>
      </c>
      <c r="CY46" s="12">
        <v>0</v>
      </c>
      <c r="CZ46" s="12">
        <v>0</v>
      </c>
      <c r="DA46" s="12">
        <v>0</v>
      </c>
      <c r="DB46" s="12">
        <v>0</v>
      </c>
      <c r="DC46" s="12">
        <v>0</v>
      </c>
      <c r="DD46" s="12">
        <v>0</v>
      </c>
      <c r="DE46" s="12">
        <v>80.599999999999994</v>
      </c>
      <c r="DF46" s="10">
        <v>43132</v>
      </c>
      <c r="DG46" t="e">
        <f>VLOOKUP(D46,#REF!,2,FALSE)</f>
        <v>#REF!</v>
      </c>
    </row>
    <row r="47" spans="1:111" x14ac:dyDescent="0.25">
      <c r="A47" s="9" t="s">
        <v>192</v>
      </c>
      <c r="B47" s="9" t="s">
        <v>78</v>
      </c>
      <c r="C47" s="9" t="s">
        <v>202</v>
      </c>
      <c r="D47" s="9" t="s">
        <v>8</v>
      </c>
      <c r="E47" s="10">
        <v>43132</v>
      </c>
      <c r="F47" s="9" t="s">
        <v>194</v>
      </c>
      <c r="G47" s="9" t="s">
        <v>195</v>
      </c>
      <c r="H47" s="11">
        <v>28</v>
      </c>
      <c r="I47" s="12">
        <v>120</v>
      </c>
      <c r="J47" s="11">
        <v>0</v>
      </c>
      <c r="K47" s="11">
        <v>0</v>
      </c>
      <c r="L47" s="12">
        <v>88.36</v>
      </c>
      <c r="M47" s="10">
        <v>43070</v>
      </c>
      <c r="N47" s="11">
        <v>0.5</v>
      </c>
      <c r="O47" s="12">
        <v>460.39</v>
      </c>
      <c r="P47" s="12">
        <v>0</v>
      </c>
      <c r="Q47" s="12">
        <v>31.92</v>
      </c>
      <c r="R47" s="12">
        <v>47.88</v>
      </c>
      <c r="S47" s="12">
        <v>16.8</v>
      </c>
      <c r="T47" s="12">
        <v>79.8</v>
      </c>
      <c r="U47" s="12">
        <v>33.6</v>
      </c>
      <c r="V47" s="12">
        <v>0</v>
      </c>
      <c r="W47" s="12">
        <v>23.52</v>
      </c>
      <c r="X47" s="12">
        <v>35.28</v>
      </c>
      <c r="Y47" s="12">
        <v>58.8</v>
      </c>
      <c r="Z47" s="12">
        <v>0</v>
      </c>
      <c r="AA47" s="12">
        <v>8.4</v>
      </c>
      <c r="AB47" s="12">
        <v>12.6</v>
      </c>
      <c r="AC47" s="12">
        <v>21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0">
        <v>43176</v>
      </c>
      <c r="BK47" s="9" t="s">
        <v>203</v>
      </c>
      <c r="BL47" s="12">
        <v>0</v>
      </c>
      <c r="BM47" s="12">
        <v>0</v>
      </c>
      <c r="BN47" s="12">
        <v>0</v>
      </c>
      <c r="BO47" s="12">
        <v>0</v>
      </c>
      <c r="BP47" s="12">
        <v>16.8</v>
      </c>
      <c r="BQ47" s="12">
        <v>0</v>
      </c>
      <c r="BR47" s="12">
        <v>33.6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12">
        <v>0</v>
      </c>
      <c r="BY47" s="12">
        <v>0</v>
      </c>
      <c r="BZ47" s="12">
        <v>0</v>
      </c>
      <c r="CA47" s="12">
        <v>0</v>
      </c>
      <c r="CB47" s="12">
        <v>0</v>
      </c>
      <c r="CC47" s="12">
        <v>0</v>
      </c>
      <c r="CD47" s="12">
        <v>0</v>
      </c>
      <c r="CE47" s="12">
        <v>0</v>
      </c>
      <c r="CF47" s="12">
        <v>0</v>
      </c>
      <c r="CG47" s="12">
        <v>0</v>
      </c>
      <c r="CH47" s="12">
        <v>0</v>
      </c>
      <c r="CI47" s="12">
        <v>0</v>
      </c>
      <c r="CJ47" s="12">
        <v>0</v>
      </c>
      <c r="CK47" s="12">
        <v>0</v>
      </c>
      <c r="CL47" s="12">
        <v>0</v>
      </c>
      <c r="CM47" s="12">
        <v>0</v>
      </c>
      <c r="CN47" s="12">
        <v>0</v>
      </c>
      <c r="CO47" s="12">
        <v>0</v>
      </c>
      <c r="CP47" s="12">
        <v>0</v>
      </c>
      <c r="CQ47" s="12">
        <v>0</v>
      </c>
      <c r="CR47" s="12">
        <v>0</v>
      </c>
      <c r="CS47" s="12">
        <v>0</v>
      </c>
      <c r="CT47" s="12">
        <v>0</v>
      </c>
      <c r="CU47" s="12">
        <v>0</v>
      </c>
      <c r="CV47" s="12">
        <v>0</v>
      </c>
      <c r="CW47" s="12">
        <v>0</v>
      </c>
      <c r="CX47" s="12">
        <v>0</v>
      </c>
      <c r="CY47" s="12">
        <v>0</v>
      </c>
      <c r="CZ47" s="12">
        <v>0</v>
      </c>
      <c r="DA47" s="12">
        <v>0</v>
      </c>
      <c r="DB47" s="12">
        <v>0</v>
      </c>
      <c r="DC47" s="12">
        <v>0</v>
      </c>
      <c r="DD47" s="12">
        <v>0</v>
      </c>
      <c r="DE47" s="12">
        <v>80.599999999999994</v>
      </c>
      <c r="DF47" s="10">
        <v>43132</v>
      </c>
      <c r="DG47" t="e">
        <f>VLOOKUP(D47,#REF!,2,FALSE)</f>
        <v>#REF!</v>
      </c>
    </row>
    <row r="48" spans="1:111" x14ac:dyDescent="0.25">
      <c r="A48" s="9" t="s">
        <v>192</v>
      </c>
      <c r="B48" s="9" t="s">
        <v>78</v>
      </c>
      <c r="C48" s="9" t="s">
        <v>202</v>
      </c>
      <c r="D48" s="9" t="s">
        <v>41</v>
      </c>
      <c r="E48" s="10">
        <v>43132</v>
      </c>
      <c r="F48" s="9" t="s">
        <v>194</v>
      </c>
      <c r="G48" s="9" t="s">
        <v>195</v>
      </c>
      <c r="H48" s="11">
        <v>28</v>
      </c>
      <c r="I48" s="12">
        <v>120</v>
      </c>
      <c r="J48" s="11">
        <v>0</v>
      </c>
      <c r="K48" s="11">
        <v>0</v>
      </c>
      <c r="L48" s="12">
        <v>88.36</v>
      </c>
      <c r="M48" s="10">
        <v>43070</v>
      </c>
      <c r="N48" s="11">
        <v>0.5</v>
      </c>
      <c r="O48" s="12">
        <v>460.39</v>
      </c>
      <c r="P48" s="12">
        <v>0</v>
      </c>
      <c r="Q48" s="12">
        <v>31.92</v>
      </c>
      <c r="R48" s="12">
        <v>47.88</v>
      </c>
      <c r="S48" s="12">
        <v>16.8</v>
      </c>
      <c r="T48" s="12">
        <v>79.8</v>
      </c>
      <c r="U48" s="12">
        <v>33.6</v>
      </c>
      <c r="V48" s="12">
        <v>0</v>
      </c>
      <c r="W48" s="12">
        <v>23.52</v>
      </c>
      <c r="X48" s="12">
        <v>35.28</v>
      </c>
      <c r="Y48" s="12">
        <v>58.8</v>
      </c>
      <c r="Z48" s="12">
        <v>0</v>
      </c>
      <c r="AA48" s="12">
        <v>8.4</v>
      </c>
      <c r="AB48" s="12">
        <v>12.6</v>
      </c>
      <c r="AC48" s="12">
        <v>21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0</v>
      </c>
      <c r="BF48" s="12">
        <v>0</v>
      </c>
      <c r="BG48" s="12">
        <v>0</v>
      </c>
      <c r="BH48" s="12">
        <v>0</v>
      </c>
      <c r="BI48" s="12">
        <v>0</v>
      </c>
      <c r="BJ48" s="10">
        <v>43176</v>
      </c>
      <c r="BK48" s="9" t="s">
        <v>79</v>
      </c>
      <c r="BL48" s="12">
        <v>0</v>
      </c>
      <c r="BM48" s="12">
        <v>0</v>
      </c>
      <c r="BN48" s="12">
        <v>0</v>
      </c>
      <c r="BO48" s="12">
        <v>0</v>
      </c>
      <c r="BP48" s="12">
        <v>16.8</v>
      </c>
      <c r="BQ48" s="12">
        <v>0</v>
      </c>
      <c r="BR48" s="12">
        <v>33.6</v>
      </c>
      <c r="BS48" s="12">
        <v>0</v>
      </c>
      <c r="BT48" s="12">
        <v>0</v>
      </c>
      <c r="BU48" s="12">
        <v>0</v>
      </c>
      <c r="BV48" s="12">
        <v>0</v>
      </c>
      <c r="BW48" s="12">
        <v>0</v>
      </c>
      <c r="BX48" s="12">
        <v>0</v>
      </c>
      <c r="BY48" s="12">
        <v>0</v>
      </c>
      <c r="BZ48" s="12">
        <v>0</v>
      </c>
      <c r="CA48" s="12">
        <v>0</v>
      </c>
      <c r="CB48" s="12">
        <v>0</v>
      </c>
      <c r="CC48" s="12">
        <v>0</v>
      </c>
      <c r="CD48" s="12">
        <v>0</v>
      </c>
      <c r="CE48" s="12">
        <v>0</v>
      </c>
      <c r="CF48" s="12">
        <v>0</v>
      </c>
      <c r="CG48" s="12">
        <v>0</v>
      </c>
      <c r="CH48" s="12">
        <v>0</v>
      </c>
      <c r="CI48" s="12">
        <v>0</v>
      </c>
      <c r="CJ48" s="12">
        <v>0</v>
      </c>
      <c r="CK48" s="12">
        <v>0</v>
      </c>
      <c r="CL48" s="12">
        <v>0</v>
      </c>
      <c r="CM48" s="12">
        <v>0</v>
      </c>
      <c r="CN48" s="12">
        <v>0</v>
      </c>
      <c r="CO48" s="12">
        <v>0</v>
      </c>
      <c r="CP48" s="12">
        <v>0</v>
      </c>
      <c r="CQ48" s="12">
        <v>0</v>
      </c>
      <c r="CR48" s="12">
        <v>0</v>
      </c>
      <c r="CS48" s="12">
        <v>0</v>
      </c>
      <c r="CT48" s="12">
        <v>0</v>
      </c>
      <c r="CU48" s="12">
        <v>0</v>
      </c>
      <c r="CV48" s="12">
        <v>0</v>
      </c>
      <c r="CW48" s="12">
        <v>0</v>
      </c>
      <c r="CX48" s="12">
        <v>0</v>
      </c>
      <c r="CY48" s="12">
        <v>0</v>
      </c>
      <c r="CZ48" s="12">
        <v>0</v>
      </c>
      <c r="DA48" s="12">
        <v>0</v>
      </c>
      <c r="DB48" s="12">
        <v>0</v>
      </c>
      <c r="DC48" s="12">
        <v>0</v>
      </c>
      <c r="DD48" s="12">
        <v>0</v>
      </c>
      <c r="DE48" s="12">
        <v>80.599999999999994</v>
      </c>
      <c r="DF48" s="10">
        <v>43132</v>
      </c>
      <c r="DG48" t="e">
        <f>VLOOKUP(D48,#REF!,2,FALSE)</f>
        <v>#REF!</v>
      </c>
    </row>
    <row r="49" spans="1:111" x14ac:dyDescent="0.25">
      <c r="A49" s="9" t="s">
        <v>192</v>
      </c>
      <c r="B49" s="9" t="s">
        <v>78</v>
      </c>
      <c r="C49" s="9" t="s">
        <v>202</v>
      </c>
      <c r="D49" s="9" t="s">
        <v>42</v>
      </c>
      <c r="E49" s="10">
        <v>43132</v>
      </c>
      <c r="F49" s="9" t="s">
        <v>194</v>
      </c>
      <c r="G49" s="9" t="s">
        <v>195</v>
      </c>
      <c r="H49" s="11">
        <v>28</v>
      </c>
      <c r="I49" s="12">
        <v>120</v>
      </c>
      <c r="J49" s="11">
        <v>0</v>
      </c>
      <c r="K49" s="11">
        <v>0</v>
      </c>
      <c r="L49" s="12">
        <v>88.36</v>
      </c>
      <c r="M49" s="10">
        <v>43070</v>
      </c>
      <c r="N49" s="11">
        <v>0.5</v>
      </c>
      <c r="O49" s="12">
        <v>460.39</v>
      </c>
      <c r="P49" s="12">
        <v>0</v>
      </c>
      <c r="Q49" s="12">
        <v>31.92</v>
      </c>
      <c r="R49" s="12">
        <v>47.88</v>
      </c>
      <c r="S49" s="12">
        <v>16.8</v>
      </c>
      <c r="T49" s="12">
        <v>79.8</v>
      </c>
      <c r="U49" s="12">
        <v>33.6</v>
      </c>
      <c r="V49" s="12">
        <v>0</v>
      </c>
      <c r="W49" s="12">
        <v>23.52</v>
      </c>
      <c r="X49" s="12">
        <v>35.28</v>
      </c>
      <c r="Y49" s="12">
        <v>58.8</v>
      </c>
      <c r="Z49" s="12">
        <v>0</v>
      </c>
      <c r="AA49" s="12">
        <v>8.4</v>
      </c>
      <c r="AB49" s="12">
        <v>12.6</v>
      </c>
      <c r="AC49" s="12">
        <v>21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2">
        <v>0</v>
      </c>
      <c r="AT49" s="12">
        <v>0</v>
      </c>
      <c r="AU49" s="12">
        <v>0</v>
      </c>
      <c r="AV49" s="12">
        <v>0</v>
      </c>
      <c r="AW49" s="12">
        <v>0</v>
      </c>
      <c r="AX49" s="12">
        <v>0</v>
      </c>
      <c r="AY49" s="12">
        <v>0</v>
      </c>
      <c r="AZ49" s="12">
        <v>0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0">
        <v>43176</v>
      </c>
      <c r="BK49" s="9" t="s">
        <v>79</v>
      </c>
      <c r="BL49" s="12">
        <v>0</v>
      </c>
      <c r="BM49" s="12">
        <v>0</v>
      </c>
      <c r="BN49" s="12">
        <v>0</v>
      </c>
      <c r="BO49" s="12">
        <v>0</v>
      </c>
      <c r="BP49" s="12">
        <v>16.8</v>
      </c>
      <c r="BQ49" s="12">
        <v>0</v>
      </c>
      <c r="BR49" s="12">
        <v>33.6</v>
      </c>
      <c r="BS49" s="12">
        <v>0</v>
      </c>
      <c r="BT49" s="12">
        <v>0</v>
      </c>
      <c r="BU49" s="12">
        <v>0</v>
      </c>
      <c r="BV49" s="12">
        <v>0</v>
      </c>
      <c r="BW49" s="12">
        <v>0</v>
      </c>
      <c r="BX49" s="12">
        <v>0</v>
      </c>
      <c r="BY49" s="12">
        <v>0</v>
      </c>
      <c r="BZ49" s="12">
        <v>0</v>
      </c>
      <c r="CA49" s="12">
        <v>0</v>
      </c>
      <c r="CB49" s="12">
        <v>0</v>
      </c>
      <c r="CC49" s="12">
        <v>0</v>
      </c>
      <c r="CD49" s="12">
        <v>0</v>
      </c>
      <c r="CE49" s="12">
        <v>0</v>
      </c>
      <c r="CF49" s="12">
        <v>0</v>
      </c>
      <c r="CG49" s="12">
        <v>0</v>
      </c>
      <c r="CH49" s="12">
        <v>0</v>
      </c>
      <c r="CI49" s="12">
        <v>0</v>
      </c>
      <c r="CJ49" s="12">
        <v>0</v>
      </c>
      <c r="CK49" s="12">
        <v>0</v>
      </c>
      <c r="CL49" s="12">
        <v>0</v>
      </c>
      <c r="CM49" s="12">
        <v>0</v>
      </c>
      <c r="CN49" s="12">
        <v>0</v>
      </c>
      <c r="CO49" s="12">
        <v>0</v>
      </c>
      <c r="CP49" s="12">
        <v>0</v>
      </c>
      <c r="CQ49" s="12">
        <v>0</v>
      </c>
      <c r="CR49" s="12">
        <v>0</v>
      </c>
      <c r="CS49" s="12">
        <v>0</v>
      </c>
      <c r="CT49" s="12">
        <v>0</v>
      </c>
      <c r="CU49" s="12">
        <v>0</v>
      </c>
      <c r="CV49" s="12">
        <v>0</v>
      </c>
      <c r="CW49" s="12">
        <v>0</v>
      </c>
      <c r="CX49" s="12">
        <v>0</v>
      </c>
      <c r="CY49" s="12">
        <v>0</v>
      </c>
      <c r="CZ49" s="12">
        <v>0</v>
      </c>
      <c r="DA49" s="12">
        <v>0</v>
      </c>
      <c r="DB49" s="12">
        <v>0</v>
      </c>
      <c r="DC49" s="12">
        <v>0</v>
      </c>
      <c r="DD49" s="12">
        <v>0</v>
      </c>
      <c r="DE49" s="12">
        <v>80.599999999999994</v>
      </c>
      <c r="DF49" s="10">
        <v>43132</v>
      </c>
      <c r="DG49" t="e">
        <f>VLOOKUP(D49,#REF!,2,FALSE)</f>
        <v>#REF!</v>
      </c>
    </row>
    <row r="50" spans="1:111" x14ac:dyDescent="0.25">
      <c r="A50" s="9" t="s">
        <v>192</v>
      </c>
      <c r="B50" s="9" t="s">
        <v>78</v>
      </c>
      <c r="C50" s="9" t="s">
        <v>202</v>
      </c>
      <c r="D50" s="9" t="s">
        <v>61</v>
      </c>
      <c r="E50" s="10">
        <v>43146</v>
      </c>
      <c r="F50" s="9" t="s">
        <v>199</v>
      </c>
      <c r="G50" s="9" t="s">
        <v>195</v>
      </c>
      <c r="H50" s="11">
        <v>14</v>
      </c>
      <c r="I50" s="12">
        <v>92.36</v>
      </c>
      <c r="J50" s="11">
        <v>0</v>
      </c>
      <c r="K50" s="11">
        <v>0</v>
      </c>
      <c r="L50" s="12">
        <v>88.36</v>
      </c>
      <c r="M50" s="10">
        <v>43070</v>
      </c>
      <c r="N50" s="11">
        <v>0.5</v>
      </c>
      <c r="O50" s="12">
        <v>230.19</v>
      </c>
      <c r="P50" s="12">
        <v>0</v>
      </c>
      <c r="Q50" s="12">
        <v>12.28</v>
      </c>
      <c r="R50" s="12">
        <v>18.43</v>
      </c>
      <c r="S50" s="12">
        <v>6.47</v>
      </c>
      <c r="T50" s="12">
        <v>30.71</v>
      </c>
      <c r="U50" s="12">
        <v>12.93</v>
      </c>
      <c r="V50" s="12">
        <v>0</v>
      </c>
      <c r="W50" s="12">
        <v>9.0500000000000007</v>
      </c>
      <c r="X50" s="12">
        <v>13.58</v>
      </c>
      <c r="Y50" s="12">
        <v>22.63</v>
      </c>
      <c r="Z50" s="12">
        <v>0</v>
      </c>
      <c r="AA50" s="12">
        <v>3.23</v>
      </c>
      <c r="AB50" s="12">
        <v>4.8499999999999996</v>
      </c>
      <c r="AC50" s="12">
        <v>8.08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2">
        <v>0</v>
      </c>
      <c r="AT50" s="12">
        <v>0</v>
      </c>
      <c r="AU50" s="12">
        <v>0</v>
      </c>
      <c r="AV50" s="12">
        <v>0</v>
      </c>
      <c r="AW50" s="12">
        <v>0</v>
      </c>
      <c r="AX50" s="12">
        <v>0</v>
      </c>
      <c r="AY50" s="12">
        <v>0</v>
      </c>
      <c r="AZ50" s="12">
        <v>0</v>
      </c>
      <c r="BA50" s="12">
        <v>0</v>
      </c>
      <c r="BB50" s="12">
        <v>0</v>
      </c>
      <c r="BC50" s="12">
        <v>0</v>
      </c>
      <c r="BD50" s="12">
        <v>0</v>
      </c>
      <c r="BE50" s="12">
        <v>0</v>
      </c>
      <c r="BF50" s="12">
        <v>0</v>
      </c>
      <c r="BG50" s="12">
        <v>0</v>
      </c>
      <c r="BH50" s="12">
        <v>0</v>
      </c>
      <c r="BI50" s="12">
        <v>0</v>
      </c>
      <c r="BJ50" s="10">
        <v>43176</v>
      </c>
      <c r="BK50" s="9" t="s">
        <v>79</v>
      </c>
      <c r="BL50" s="12">
        <v>0</v>
      </c>
      <c r="BM50" s="12">
        <v>0</v>
      </c>
      <c r="BN50" s="12">
        <v>0</v>
      </c>
      <c r="BO50" s="12">
        <v>0</v>
      </c>
      <c r="BP50" s="12">
        <v>6.47</v>
      </c>
      <c r="BQ50" s="12">
        <v>0</v>
      </c>
      <c r="BR50" s="12">
        <v>12.93</v>
      </c>
      <c r="BS50" s="12">
        <v>0</v>
      </c>
      <c r="BT50" s="12">
        <v>0</v>
      </c>
      <c r="BU50" s="12">
        <v>0</v>
      </c>
      <c r="BV50" s="12">
        <v>0</v>
      </c>
      <c r="BW50" s="12">
        <v>0</v>
      </c>
      <c r="BX50" s="12">
        <v>0</v>
      </c>
      <c r="BY50" s="12">
        <v>0</v>
      </c>
      <c r="BZ50" s="12">
        <v>0</v>
      </c>
      <c r="CA50" s="12">
        <v>0</v>
      </c>
      <c r="CB50" s="12">
        <v>0</v>
      </c>
      <c r="CC50" s="12">
        <v>0</v>
      </c>
      <c r="CD50" s="12">
        <v>0</v>
      </c>
      <c r="CE50" s="12">
        <v>0</v>
      </c>
      <c r="CF50" s="12">
        <v>0</v>
      </c>
      <c r="CG50" s="12">
        <v>0</v>
      </c>
      <c r="CH50" s="12">
        <v>0</v>
      </c>
      <c r="CI50" s="12">
        <v>0</v>
      </c>
      <c r="CJ50" s="12">
        <v>0</v>
      </c>
      <c r="CK50" s="12">
        <v>0</v>
      </c>
      <c r="CL50" s="12">
        <v>0</v>
      </c>
      <c r="CM50" s="12">
        <v>0</v>
      </c>
      <c r="CN50" s="12">
        <v>0</v>
      </c>
      <c r="CO50" s="12">
        <v>0</v>
      </c>
      <c r="CP50" s="12">
        <v>0</v>
      </c>
      <c r="CQ50" s="12">
        <v>0</v>
      </c>
      <c r="CR50" s="12">
        <v>0</v>
      </c>
      <c r="CS50" s="12">
        <v>0</v>
      </c>
      <c r="CT50" s="12">
        <v>0</v>
      </c>
      <c r="CU50" s="12">
        <v>0</v>
      </c>
      <c r="CV50" s="12">
        <v>0</v>
      </c>
      <c r="CW50" s="12">
        <v>0</v>
      </c>
      <c r="CX50" s="12">
        <v>0</v>
      </c>
      <c r="CY50" s="12">
        <v>0</v>
      </c>
      <c r="CZ50" s="12">
        <v>0</v>
      </c>
      <c r="DA50" s="12">
        <v>0</v>
      </c>
      <c r="DB50" s="12">
        <v>0</v>
      </c>
      <c r="DC50" s="12">
        <v>0</v>
      </c>
      <c r="DD50" s="12">
        <v>0</v>
      </c>
      <c r="DE50" s="12">
        <v>80.599999999999994</v>
      </c>
      <c r="DF50" s="10">
        <v>43132</v>
      </c>
      <c r="DG50" t="e">
        <f>VLOOKUP(D50,#REF!,2,FALSE)</f>
        <v>#REF!</v>
      </c>
    </row>
    <row r="51" spans="1:111" x14ac:dyDescent="0.25">
      <c r="A51" s="9" t="s">
        <v>192</v>
      </c>
      <c r="B51" s="9" t="s">
        <v>78</v>
      </c>
      <c r="C51" s="9" t="s">
        <v>202</v>
      </c>
      <c r="D51" s="9" t="s">
        <v>58</v>
      </c>
      <c r="E51" s="10">
        <v>43137</v>
      </c>
      <c r="F51" s="9" t="s">
        <v>199</v>
      </c>
      <c r="G51" s="9" t="s">
        <v>195</v>
      </c>
      <c r="H51" s="11">
        <v>23</v>
      </c>
      <c r="I51" s="12">
        <v>92.36</v>
      </c>
      <c r="J51" s="11">
        <v>0</v>
      </c>
      <c r="K51" s="11">
        <v>0</v>
      </c>
      <c r="L51" s="12">
        <v>88.36</v>
      </c>
      <c r="M51" s="10">
        <v>43070</v>
      </c>
      <c r="N51" s="11">
        <v>0.5</v>
      </c>
      <c r="O51" s="12">
        <v>378.18</v>
      </c>
      <c r="P51" s="12">
        <v>0</v>
      </c>
      <c r="Q51" s="12">
        <v>20.18</v>
      </c>
      <c r="R51" s="12">
        <v>30.27</v>
      </c>
      <c r="S51" s="12">
        <v>10.62</v>
      </c>
      <c r="T51" s="12">
        <v>50.45</v>
      </c>
      <c r="U51" s="12">
        <v>21.24</v>
      </c>
      <c r="V51" s="12">
        <v>0</v>
      </c>
      <c r="W51" s="12">
        <v>14.87</v>
      </c>
      <c r="X51" s="12">
        <v>22.3</v>
      </c>
      <c r="Y51" s="12">
        <v>37.17</v>
      </c>
      <c r="Z51" s="12">
        <v>0</v>
      </c>
      <c r="AA51" s="12">
        <v>5.31</v>
      </c>
      <c r="AB51" s="12">
        <v>7.97</v>
      </c>
      <c r="AC51" s="12">
        <v>13.28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2">
        <v>0</v>
      </c>
      <c r="AT51" s="12">
        <v>0</v>
      </c>
      <c r="AU51" s="12">
        <v>0</v>
      </c>
      <c r="AV51" s="12">
        <v>0</v>
      </c>
      <c r="AW51" s="12">
        <v>0</v>
      </c>
      <c r="AX51" s="12">
        <v>0</v>
      </c>
      <c r="AY51" s="12">
        <v>0</v>
      </c>
      <c r="AZ51" s="12">
        <v>0</v>
      </c>
      <c r="BA51" s="12">
        <v>0</v>
      </c>
      <c r="BB51" s="12">
        <v>0</v>
      </c>
      <c r="BC51" s="12">
        <v>0</v>
      </c>
      <c r="BD51" s="12">
        <v>0</v>
      </c>
      <c r="BE51" s="12">
        <v>0</v>
      </c>
      <c r="BF51" s="12">
        <v>0</v>
      </c>
      <c r="BG51" s="12">
        <v>0</v>
      </c>
      <c r="BH51" s="12">
        <v>0</v>
      </c>
      <c r="BI51" s="12">
        <v>0</v>
      </c>
      <c r="BJ51" s="10">
        <v>43176</v>
      </c>
      <c r="BK51" s="9" t="s">
        <v>79</v>
      </c>
      <c r="BL51" s="12">
        <v>0</v>
      </c>
      <c r="BM51" s="12">
        <v>0</v>
      </c>
      <c r="BN51" s="12">
        <v>0</v>
      </c>
      <c r="BO51" s="12">
        <v>0</v>
      </c>
      <c r="BP51" s="12">
        <v>10.62</v>
      </c>
      <c r="BQ51" s="12">
        <v>0</v>
      </c>
      <c r="BR51" s="12">
        <v>21.24</v>
      </c>
      <c r="BS51" s="12">
        <v>0</v>
      </c>
      <c r="BT51" s="12">
        <v>0</v>
      </c>
      <c r="BU51" s="12">
        <v>0</v>
      </c>
      <c r="BV51" s="12">
        <v>0</v>
      </c>
      <c r="BW51" s="12">
        <v>0</v>
      </c>
      <c r="BX51" s="12">
        <v>0</v>
      </c>
      <c r="BY51" s="12">
        <v>0</v>
      </c>
      <c r="BZ51" s="12">
        <v>0</v>
      </c>
      <c r="CA51" s="12">
        <v>0</v>
      </c>
      <c r="CB51" s="12">
        <v>0</v>
      </c>
      <c r="CC51" s="12">
        <v>0</v>
      </c>
      <c r="CD51" s="12">
        <v>0</v>
      </c>
      <c r="CE51" s="12">
        <v>0</v>
      </c>
      <c r="CF51" s="12">
        <v>0</v>
      </c>
      <c r="CG51" s="12">
        <v>0</v>
      </c>
      <c r="CH51" s="12">
        <v>0</v>
      </c>
      <c r="CI51" s="12">
        <v>0</v>
      </c>
      <c r="CJ51" s="12">
        <v>0</v>
      </c>
      <c r="CK51" s="12">
        <v>0</v>
      </c>
      <c r="CL51" s="12">
        <v>0</v>
      </c>
      <c r="CM51" s="12">
        <v>0</v>
      </c>
      <c r="CN51" s="12">
        <v>0</v>
      </c>
      <c r="CO51" s="12">
        <v>0</v>
      </c>
      <c r="CP51" s="12">
        <v>0</v>
      </c>
      <c r="CQ51" s="12">
        <v>0</v>
      </c>
      <c r="CR51" s="12">
        <v>0</v>
      </c>
      <c r="CS51" s="12">
        <v>0</v>
      </c>
      <c r="CT51" s="12">
        <v>0</v>
      </c>
      <c r="CU51" s="12">
        <v>0</v>
      </c>
      <c r="CV51" s="12">
        <v>0</v>
      </c>
      <c r="CW51" s="12">
        <v>0</v>
      </c>
      <c r="CX51" s="12">
        <v>0</v>
      </c>
      <c r="CY51" s="12">
        <v>0</v>
      </c>
      <c r="CZ51" s="12">
        <v>0</v>
      </c>
      <c r="DA51" s="12">
        <v>0</v>
      </c>
      <c r="DB51" s="12">
        <v>0</v>
      </c>
      <c r="DC51" s="12">
        <v>0</v>
      </c>
      <c r="DD51" s="12">
        <v>0</v>
      </c>
      <c r="DE51" s="12">
        <v>80.599999999999994</v>
      </c>
      <c r="DF51" s="10">
        <v>43132</v>
      </c>
      <c r="DG51" t="e">
        <f>VLOOKUP(D51,#REF!,2,FALSE)</f>
        <v>#REF!</v>
      </c>
    </row>
    <row r="52" spans="1:111" x14ac:dyDescent="0.25">
      <c r="A52" s="9" t="s">
        <v>192</v>
      </c>
      <c r="B52" s="9" t="s">
        <v>78</v>
      </c>
      <c r="C52" s="9" t="s">
        <v>202</v>
      </c>
      <c r="D52" s="9" t="s">
        <v>51</v>
      </c>
      <c r="E52" s="10">
        <v>43132</v>
      </c>
      <c r="F52" s="9" t="s">
        <v>194</v>
      </c>
      <c r="G52" s="9" t="s">
        <v>195</v>
      </c>
      <c r="H52" s="11">
        <v>9</v>
      </c>
      <c r="I52" s="12">
        <v>120</v>
      </c>
      <c r="J52" s="11">
        <v>0</v>
      </c>
      <c r="K52" s="11">
        <v>0</v>
      </c>
      <c r="L52" s="12">
        <v>88.36</v>
      </c>
      <c r="M52" s="10">
        <v>43070</v>
      </c>
      <c r="N52" s="11">
        <v>0.5</v>
      </c>
      <c r="O52" s="12">
        <v>147.97999999999999</v>
      </c>
      <c r="P52" s="12">
        <v>0</v>
      </c>
      <c r="Q52" s="12">
        <v>10.26</v>
      </c>
      <c r="R52" s="12">
        <v>15.39</v>
      </c>
      <c r="S52" s="12">
        <v>5.4</v>
      </c>
      <c r="T52" s="12">
        <v>25.65</v>
      </c>
      <c r="U52" s="12">
        <v>10.8</v>
      </c>
      <c r="V52" s="12">
        <v>0</v>
      </c>
      <c r="W52" s="12">
        <v>7.56</v>
      </c>
      <c r="X52" s="12">
        <v>11.34</v>
      </c>
      <c r="Y52" s="12">
        <v>18.899999999999999</v>
      </c>
      <c r="Z52" s="12">
        <v>0</v>
      </c>
      <c r="AA52" s="12">
        <v>2.7</v>
      </c>
      <c r="AB52" s="12">
        <v>4.05</v>
      </c>
      <c r="AC52" s="12">
        <v>6.75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2">
        <v>0</v>
      </c>
      <c r="AT52" s="12">
        <v>0</v>
      </c>
      <c r="AU52" s="12">
        <v>0</v>
      </c>
      <c r="AV52" s="12">
        <v>0</v>
      </c>
      <c r="AW52" s="12">
        <v>0</v>
      </c>
      <c r="AX52" s="12">
        <v>0</v>
      </c>
      <c r="AY52" s="12">
        <v>0</v>
      </c>
      <c r="AZ52" s="12">
        <v>0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0">
        <v>43176</v>
      </c>
      <c r="BK52" s="9" t="s">
        <v>79</v>
      </c>
      <c r="BL52" s="12">
        <v>0</v>
      </c>
      <c r="BM52" s="12">
        <v>0</v>
      </c>
      <c r="BN52" s="12">
        <v>0</v>
      </c>
      <c r="BO52" s="12">
        <v>0</v>
      </c>
      <c r="BP52" s="12">
        <v>5.4</v>
      </c>
      <c r="BQ52" s="12">
        <v>0</v>
      </c>
      <c r="BR52" s="12">
        <v>10.8</v>
      </c>
      <c r="BS52" s="12">
        <v>0</v>
      </c>
      <c r="BT52" s="12">
        <v>0</v>
      </c>
      <c r="BU52" s="12">
        <v>0</v>
      </c>
      <c r="BV52" s="12">
        <v>0</v>
      </c>
      <c r="BW52" s="12">
        <v>0</v>
      </c>
      <c r="BX52" s="12">
        <v>0</v>
      </c>
      <c r="BY52" s="12">
        <v>0</v>
      </c>
      <c r="BZ52" s="12">
        <v>0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0</v>
      </c>
      <c r="CG52" s="12">
        <v>0</v>
      </c>
      <c r="CH52" s="12">
        <v>0</v>
      </c>
      <c r="CI52" s="12">
        <v>0</v>
      </c>
      <c r="CJ52" s="12">
        <v>0</v>
      </c>
      <c r="CK52" s="12">
        <v>0</v>
      </c>
      <c r="CL52" s="12">
        <v>0</v>
      </c>
      <c r="CM52" s="12">
        <v>0</v>
      </c>
      <c r="CN52" s="12">
        <v>0</v>
      </c>
      <c r="CO52" s="12">
        <v>0</v>
      </c>
      <c r="CP52" s="12">
        <v>0</v>
      </c>
      <c r="CQ52" s="12">
        <v>0</v>
      </c>
      <c r="CR52" s="12">
        <v>0</v>
      </c>
      <c r="CS52" s="12">
        <v>0</v>
      </c>
      <c r="CT52" s="12">
        <v>0</v>
      </c>
      <c r="CU52" s="12">
        <v>0</v>
      </c>
      <c r="CV52" s="12">
        <v>0</v>
      </c>
      <c r="CW52" s="12">
        <v>0</v>
      </c>
      <c r="CX52" s="12">
        <v>0</v>
      </c>
      <c r="CY52" s="12">
        <v>0</v>
      </c>
      <c r="CZ52" s="12">
        <v>0</v>
      </c>
      <c r="DA52" s="12">
        <v>0</v>
      </c>
      <c r="DB52" s="12">
        <v>0</v>
      </c>
      <c r="DC52" s="12">
        <v>0</v>
      </c>
      <c r="DD52" s="12">
        <v>0</v>
      </c>
      <c r="DE52" s="12">
        <v>80.599999999999994</v>
      </c>
      <c r="DF52" s="10">
        <v>43132</v>
      </c>
      <c r="DG52" t="e">
        <f>VLOOKUP(D52,#REF!,2,FALSE)</f>
        <v>#REF!</v>
      </c>
    </row>
    <row r="53" spans="1:111" x14ac:dyDescent="0.25">
      <c r="A53" s="9" t="s">
        <v>192</v>
      </c>
      <c r="B53" s="9" t="s">
        <v>78</v>
      </c>
      <c r="C53" s="9" t="s">
        <v>202</v>
      </c>
      <c r="D53" s="9" t="s">
        <v>51</v>
      </c>
      <c r="E53" s="10">
        <v>43140</v>
      </c>
      <c r="F53" s="9" t="s">
        <v>197</v>
      </c>
      <c r="G53" s="9" t="s">
        <v>198</v>
      </c>
      <c r="H53" s="11">
        <v>0</v>
      </c>
      <c r="I53" s="12">
        <v>0</v>
      </c>
      <c r="J53" s="13"/>
      <c r="K53" s="13"/>
      <c r="L53" s="12">
        <v>88.36</v>
      </c>
      <c r="M53" s="10">
        <v>43070</v>
      </c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0">
        <v>43176</v>
      </c>
      <c r="BK53" s="9" t="s">
        <v>80</v>
      </c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t="e">
        <f>VLOOKUP(D53,#REF!,2,FALSE)</f>
        <v>#REF!</v>
      </c>
    </row>
    <row r="54" spans="1:111" x14ac:dyDescent="0.25">
      <c r="A54" s="9" t="s">
        <v>192</v>
      </c>
      <c r="B54" s="9" t="s">
        <v>78</v>
      </c>
      <c r="C54" s="9" t="s">
        <v>202</v>
      </c>
      <c r="D54" s="9" t="s">
        <v>37</v>
      </c>
      <c r="E54" s="10">
        <v>43132</v>
      </c>
      <c r="F54" s="9" t="s">
        <v>194</v>
      </c>
      <c r="G54" s="9" t="s">
        <v>195</v>
      </c>
      <c r="H54" s="11">
        <v>28</v>
      </c>
      <c r="I54" s="12">
        <v>120</v>
      </c>
      <c r="J54" s="11">
        <v>0</v>
      </c>
      <c r="K54" s="11">
        <v>0</v>
      </c>
      <c r="L54" s="12">
        <v>88.36</v>
      </c>
      <c r="M54" s="10">
        <v>43070</v>
      </c>
      <c r="N54" s="11">
        <v>0.5</v>
      </c>
      <c r="O54" s="12">
        <v>460.39</v>
      </c>
      <c r="P54" s="12">
        <v>0</v>
      </c>
      <c r="Q54" s="12">
        <v>31.92</v>
      </c>
      <c r="R54" s="12">
        <v>47.88</v>
      </c>
      <c r="S54" s="12">
        <v>16.8</v>
      </c>
      <c r="T54" s="12">
        <v>79.8</v>
      </c>
      <c r="U54" s="12">
        <v>33.6</v>
      </c>
      <c r="V54" s="12">
        <v>0</v>
      </c>
      <c r="W54" s="12">
        <v>23.52</v>
      </c>
      <c r="X54" s="12">
        <v>35.28</v>
      </c>
      <c r="Y54" s="12">
        <v>58.8</v>
      </c>
      <c r="Z54" s="12">
        <v>0</v>
      </c>
      <c r="AA54" s="12">
        <v>8.4</v>
      </c>
      <c r="AB54" s="12">
        <v>12.6</v>
      </c>
      <c r="AC54" s="12">
        <v>21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2">
        <v>0</v>
      </c>
      <c r="AT54" s="12">
        <v>0</v>
      </c>
      <c r="AU54" s="12">
        <v>0</v>
      </c>
      <c r="AV54" s="12">
        <v>0</v>
      </c>
      <c r="AW54" s="12">
        <v>0</v>
      </c>
      <c r="AX54" s="12">
        <v>0</v>
      </c>
      <c r="AY54" s="12">
        <v>0</v>
      </c>
      <c r="AZ54" s="12">
        <v>0</v>
      </c>
      <c r="BA54" s="12">
        <v>0</v>
      </c>
      <c r="BB54" s="12">
        <v>0</v>
      </c>
      <c r="BC54" s="12">
        <v>0</v>
      </c>
      <c r="BD54" s="12">
        <v>0</v>
      </c>
      <c r="BE54" s="12">
        <v>0</v>
      </c>
      <c r="BF54" s="12">
        <v>0</v>
      </c>
      <c r="BG54" s="12">
        <v>0</v>
      </c>
      <c r="BH54" s="12">
        <v>0</v>
      </c>
      <c r="BI54" s="12">
        <v>0</v>
      </c>
      <c r="BJ54" s="10">
        <v>43176</v>
      </c>
      <c r="BK54" s="9" t="s">
        <v>79</v>
      </c>
      <c r="BL54" s="12">
        <v>0</v>
      </c>
      <c r="BM54" s="12">
        <v>0</v>
      </c>
      <c r="BN54" s="12">
        <v>0</v>
      </c>
      <c r="BO54" s="12">
        <v>0</v>
      </c>
      <c r="BP54" s="12">
        <v>16.8</v>
      </c>
      <c r="BQ54" s="12">
        <v>0</v>
      </c>
      <c r="BR54" s="12">
        <v>33.6</v>
      </c>
      <c r="BS54" s="12">
        <v>0</v>
      </c>
      <c r="BT54" s="12">
        <v>0</v>
      </c>
      <c r="BU54" s="12">
        <v>0</v>
      </c>
      <c r="BV54" s="12">
        <v>0</v>
      </c>
      <c r="BW54" s="12">
        <v>0</v>
      </c>
      <c r="BX54" s="12">
        <v>0</v>
      </c>
      <c r="BY54" s="12">
        <v>0</v>
      </c>
      <c r="BZ54" s="12">
        <v>0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0</v>
      </c>
      <c r="CG54" s="12">
        <v>0</v>
      </c>
      <c r="CH54" s="12">
        <v>0</v>
      </c>
      <c r="CI54" s="12">
        <v>0</v>
      </c>
      <c r="CJ54" s="12">
        <v>0</v>
      </c>
      <c r="CK54" s="12">
        <v>0</v>
      </c>
      <c r="CL54" s="12">
        <v>0</v>
      </c>
      <c r="CM54" s="12">
        <v>0</v>
      </c>
      <c r="CN54" s="12">
        <v>0</v>
      </c>
      <c r="CO54" s="12">
        <v>0</v>
      </c>
      <c r="CP54" s="12">
        <v>0</v>
      </c>
      <c r="CQ54" s="12">
        <v>0</v>
      </c>
      <c r="CR54" s="12">
        <v>0</v>
      </c>
      <c r="CS54" s="12">
        <v>0</v>
      </c>
      <c r="CT54" s="12">
        <v>0</v>
      </c>
      <c r="CU54" s="12">
        <v>0</v>
      </c>
      <c r="CV54" s="12">
        <v>0</v>
      </c>
      <c r="CW54" s="12">
        <v>0</v>
      </c>
      <c r="CX54" s="12">
        <v>0</v>
      </c>
      <c r="CY54" s="12">
        <v>0</v>
      </c>
      <c r="CZ54" s="12">
        <v>0</v>
      </c>
      <c r="DA54" s="12">
        <v>0</v>
      </c>
      <c r="DB54" s="12">
        <v>0</v>
      </c>
      <c r="DC54" s="12">
        <v>0</v>
      </c>
      <c r="DD54" s="12">
        <v>0</v>
      </c>
      <c r="DE54" s="12">
        <v>80.599999999999994</v>
      </c>
      <c r="DF54" s="10">
        <v>43132</v>
      </c>
      <c r="DG54" t="e">
        <f>VLOOKUP(D54,#REF!,2,FALSE)</f>
        <v>#REF!</v>
      </c>
    </row>
    <row r="55" spans="1:111" x14ac:dyDescent="0.25">
      <c r="A55" s="9" t="s">
        <v>192</v>
      </c>
      <c r="B55" s="9" t="s">
        <v>78</v>
      </c>
      <c r="C55" s="9" t="s">
        <v>202</v>
      </c>
      <c r="D55" s="9" t="s">
        <v>38</v>
      </c>
      <c r="E55" s="10">
        <v>43132</v>
      </c>
      <c r="F55" s="9" t="s">
        <v>194</v>
      </c>
      <c r="G55" s="9" t="s">
        <v>195</v>
      </c>
      <c r="H55" s="11">
        <v>28</v>
      </c>
      <c r="I55" s="12">
        <v>120</v>
      </c>
      <c r="J55" s="11">
        <v>0</v>
      </c>
      <c r="K55" s="11">
        <v>0</v>
      </c>
      <c r="L55" s="12">
        <v>88.36</v>
      </c>
      <c r="M55" s="10">
        <v>43070</v>
      </c>
      <c r="N55" s="11">
        <v>0.5</v>
      </c>
      <c r="O55" s="12">
        <v>460.39</v>
      </c>
      <c r="P55" s="12">
        <v>0</v>
      </c>
      <c r="Q55" s="12">
        <v>31.92</v>
      </c>
      <c r="R55" s="12">
        <v>47.88</v>
      </c>
      <c r="S55" s="12">
        <v>16.8</v>
      </c>
      <c r="T55" s="12">
        <v>79.8</v>
      </c>
      <c r="U55" s="12">
        <v>33.6</v>
      </c>
      <c r="V55" s="12">
        <v>0</v>
      </c>
      <c r="W55" s="12">
        <v>23.52</v>
      </c>
      <c r="X55" s="12">
        <v>35.28</v>
      </c>
      <c r="Y55" s="12">
        <v>58.8</v>
      </c>
      <c r="Z55" s="12">
        <v>0</v>
      </c>
      <c r="AA55" s="12">
        <v>8.4</v>
      </c>
      <c r="AB55" s="12">
        <v>12.6</v>
      </c>
      <c r="AC55" s="12">
        <v>21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2">
        <v>0</v>
      </c>
      <c r="AT55" s="12">
        <v>0</v>
      </c>
      <c r="AU55" s="12">
        <v>0</v>
      </c>
      <c r="AV55" s="12">
        <v>0</v>
      </c>
      <c r="AW55" s="12">
        <v>0</v>
      </c>
      <c r="AX55" s="12">
        <v>0</v>
      </c>
      <c r="AY55" s="12">
        <v>0</v>
      </c>
      <c r="AZ55" s="12">
        <v>0</v>
      </c>
      <c r="BA55" s="12">
        <v>0</v>
      </c>
      <c r="BB55" s="12">
        <v>0</v>
      </c>
      <c r="BC55" s="12">
        <v>0</v>
      </c>
      <c r="BD55" s="12">
        <v>0</v>
      </c>
      <c r="BE55" s="12">
        <v>0</v>
      </c>
      <c r="BF55" s="12">
        <v>0</v>
      </c>
      <c r="BG55" s="12">
        <v>0</v>
      </c>
      <c r="BH55" s="12">
        <v>0</v>
      </c>
      <c r="BI55" s="12">
        <v>0</v>
      </c>
      <c r="BJ55" s="10">
        <v>43176</v>
      </c>
      <c r="BK55" s="9" t="s">
        <v>79</v>
      </c>
      <c r="BL55" s="12">
        <v>0</v>
      </c>
      <c r="BM55" s="12">
        <v>0</v>
      </c>
      <c r="BN55" s="12">
        <v>0</v>
      </c>
      <c r="BO55" s="12">
        <v>0</v>
      </c>
      <c r="BP55" s="12">
        <v>16.8</v>
      </c>
      <c r="BQ55" s="12">
        <v>0</v>
      </c>
      <c r="BR55" s="12">
        <v>33.6</v>
      </c>
      <c r="BS55" s="12">
        <v>0</v>
      </c>
      <c r="BT55" s="12">
        <v>0</v>
      </c>
      <c r="BU55" s="12">
        <v>0</v>
      </c>
      <c r="BV55" s="12">
        <v>0</v>
      </c>
      <c r="BW55" s="12">
        <v>0</v>
      </c>
      <c r="BX55" s="12">
        <v>0</v>
      </c>
      <c r="BY55" s="12">
        <v>0</v>
      </c>
      <c r="BZ55" s="12">
        <v>0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0</v>
      </c>
      <c r="CG55" s="12">
        <v>0</v>
      </c>
      <c r="CH55" s="12">
        <v>0</v>
      </c>
      <c r="CI55" s="12">
        <v>0</v>
      </c>
      <c r="CJ55" s="12">
        <v>0</v>
      </c>
      <c r="CK55" s="12">
        <v>0</v>
      </c>
      <c r="CL55" s="12">
        <v>0</v>
      </c>
      <c r="CM55" s="12">
        <v>0</v>
      </c>
      <c r="CN55" s="12">
        <v>0</v>
      </c>
      <c r="CO55" s="12">
        <v>0</v>
      </c>
      <c r="CP55" s="12">
        <v>0</v>
      </c>
      <c r="CQ55" s="12">
        <v>0</v>
      </c>
      <c r="CR55" s="12">
        <v>0</v>
      </c>
      <c r="CS55" s="12">
        <v>0</v>
      </c>
      <c r="CT55" s="12">
        <v>0</v>
      </c>
      <c r="CU55" s="12">
        <v>0</v>
      </c>
      <c r="CV55" s="12">
        <v>0</v>
      </c>
      <c r="CW55" s="12">
        <v>0</v>
      </c>
      <c r="CX55" s="12">
        <v>0</v>
      </c>
      <c r="CY55" s="12">
        <v>0</v>
      </c>
      <c r="CZ55" s="12">
        <v>0</v>
      </c>
      <c r="DA55" s="12">
        <v>0</v>
      </c>
      <c r="DB55" s="12">
        <v>0</v>
      </c>
      <c r="DC55" s="12">
        <v>0</v>
      </c>
      <c r="DD55" s="12">
        <v>0</v>
      </c>
      <c r="DE55" s="12">
        <v>80.599999999999994</v>
      </c>
      <c r="DF55" s="10">
        <v>43132</v>
      </c>
      <c r="DG55" t="e">
        <f>VLOOKUP(D55,#REF!,2,FALSE)</f>
        <v>#REF!</v>
      </c>
    </row>
    <row r="56" spans="1:111" x14ac:dyDescent="0.25">
      <c r="A56" s="9" t="s">
        <v>192</v>
      </c>
      <c r="B56" s="9" t="s">
        <v>78</v>
      </c>
      <c r="C56" s="9" t="s">
        <v>202</v>
      </c>
      <c r="D56" s="9" t="s">
        <v>47</v>
      </c>
      <c r="E56" s="10">
        <v>43132</v>
      </c>
      <c r="F56" s="9" t="s">
        <v>194</v>
      </c>
      <c r="G56" s="9" t="s">
        <v>195</v>
      </c>
      <c r="H56" s="11">
        <v>28</v>
      </c>
      <c r="I56" s="12">
        <v>120</v>
      </c>
      <c r="J56" s="11">
        <v>0</v>
      </c>
      <c r="K56" s="11">
        <v>0</v>
      </c>
      <c r="L56" s="12">
        <v>88.36</v>
      </c>
      <c r="M56" s="10">
        <v>43070</v>
      </c>
      <c r="N56" s="11">
        <v>0.5</v>
      </c>
      <c r="O56" s="12">
        <v>460.39</v>
      </c>
      <c r="P56" s="12">
        <v>0</v>
      </c>
      <c r="Q56" s="12">
        <v>31.92</v>
      </c>
      <c r="R56" s="12">
        <v>47.88</v>
      </c>
      <c r="S56" s="12">
        <v>16.8</v>
      </c>
      <c r="T56" s="12">
        <v>79.8</v>
      </c>
      <c r="U56" s="12">
        <v>33.6</v>
      </c>
      <c r="V56" s="12">
        <v>0</v>
      </c>
      <c r="W56" s="12">
        <v>23.52</v>
      </c>
      <c r="X56" s="12">
        <v>35.28</v>
      </c>
      <c r="Y56" s="12">
        <v>58.8</v>
      </c>
      <c r="Z56" s="12">
        <v>0</v>
      </c>
      <c r="AA56" s="12">
        <v>8.4</v>
      </c>
      <c r="AB56" s="12">
        <v>12.6</v>
      </c>
      <c r="AC56" s="12">
        <v>21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0</v>
      </c>
      <c r="AQ56" s="12">
        <v>0</v>
      </c>
      <c r="AR56" s="12">
        <v>0</v>
      </c>
      <c r="AS56" s="12">
        <v>0</v>
      </c>
      <c r="AT56" s="12">
        <v>0</v>
      </c>
      <c r="AU56" s="12">
        <v>0</v>
      </c>
      <c r="AV56" s="12">
        <v>0</v>
      </c>
      <c r="AW56" s="12">
        <v>0</v>
      </c>
      <c r="AX56" s="12">
        <v>0</v>
      </c>
      <c r="AY56" s="12">
        <v>0</v>
      </c>
      <c r="AZ56" s="12">
        <v>0</v>
      </c>
      <c r="BA56" s="12">
        <v>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  <c r="BG56" s="12">
        <v>0</v>
      </c>
      <c r="BH56" s="12">
        <v>0</v>
      </c>
      <c r="BI56" s="12">
        <v>0</v>
      </c>
      <c r="BJ56" s="10">
        <v>43176</v>
      </c>
      <c r="BK56" s="9" t="s">
        <v>203</v>
      </c>
      <c r="BL56" s="12">
        <v>0</v>
      </c>
      <c r="BM56" s="12">
        <v>0</v>
      </c>
      <c r="BN56" s="12">
        <v>0</v>
      </c>
      <c r="BO56" s="12">
        <v>0</v>
      </c>
      <c r="BP56" s="12">
        <v>16.8</v>
      </c>
      <c r="BQ56" s="12">
        <v>0</v>
      </c>
      <c r="BR56" s="12">
        <v>33.6</v>
      </c>
      <c r="BS56" s="12">
        <v>0</v>
      </c>
      <c r="BT56" s="12">
        <v>0</v>
      </c>
      <c r="BU56" s="12">
        <v>0</v>
      </c>
      <c r="BV56" s="12">
        <v>0</v>
      </c>
      <c r="BW56" s="12">
        <v>0</v>
      </c>
      <c r="BX56" s="12">
        <v>0</v>
      </c>
      <c r="BY56" s="12">
        <v>0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12">
        <v>0</v>
      </c>
      <c r="CH56" s="12">
        <v>0</v>
      </c>
      <c r="CI56" s="12">
        <v>0</v>
      </c>
      <c r="CJ56" s="12">
        <v>0</v>
      </c>
      <c r="CK56" s="12">
        <v>0</v>
      </c>
      <c r="CL56" s="12">
        <v>0</v>
      </c>
      <c r="CM56" s="12">
        <v>0</v>
      </c>
      <c r="CN56" s="12">
        <v>0</v>
      </c>
      <c r="CO56" s="12">
        <v>0</v>
      </c>
      <c r="CP56" s="12">
        <v>0</v>
      </c>
      <c r="CQ56" s="12">
        <v>0</v>
      </c>
      <c r="CR56" s="12">
        <v>0</v>
      </c>
      <c r="CS56" s="12">
        <v>0</v>
      </c>
      <c r="CT56" s="12">
        <v>0</v>
      </c>
      <c r="CU56" s="12">
        <v>0</v>
      </c>
      <c r="CV56" s="12">
        <v>0</v>
      </c>
      <c r="CW56" s="12">
        <v>0</v>
      </c>
      <c r="CX56" s="12">
        <v>0</v>
      </c>
      <c r="CY56" s="12">
        <v>0</v>
      </c>
      <c r="CZ56" s="12">
        <v>0</v>
      </c>
      <c r="DA56" s="12">
        <v>0</v>
      </c>
      <c r="DB56" s="12">
        <v>0</v>
      </c>
      <c r="DC56" s="12">
        <v>0</v>
      </c>
      <c r="DD56" s="12">
        <v>0</v>
      </c>
      <c r="DE56" s="12">
        <v>80.599999999999994</v>
      </c>
      <c r="DF56" s="10">
        <v>43132</v>
      </c>
      <c r="DG56" t="e">
        <f>VLOOKUP(D56,#REF!,2,FALSE)</f>
        <v>#REF!</v>
      </c>
    </row>
    <row r="57" spans="1:111" x14ac:dyDescent="0.25">
      <c r="A57" s="9" t="s">
        <v>192</v>
      </c>
      <c r="B57" s="9" t="s">
        <v>78</v>
      </c>
      <c r="C57" s="9" t="s">
        <v>202</v>
      </c>
      <c r="D57" s="9" t="s">
        <v>56</v>
      </c>
      <c r="E57" s="10">
        <v>43132</v>
      </c>
      <c r="F57" s="9" t="s">
        <v>194</v>
      </c>
      <c r="G57" s="9" t="s">
        <v>195</v>
      </c>
      <c r="H57" s="11">
        <v>15</v>
      </c>
      <c r="I57" s="12">
        <v>92.36</v>
      </c>
      <c r="J57" s="11">
        <v>0</v>
      </c>
      <c r="K57" s="11">
        <v>0</v>
      </c>
      <c r="L57" s="12">
        <v>88.36</v>
      </c>
      <c r="M57" s="10">
        <v>43070</v>
      </c>
      <c r="N57" s="11">
        <v>0.5</v>
      </c>
      <c r="O57" s="12">
        <v>246.64</v>
      </c>
      <c r="P57" s="12">
        <v>0</v>
      </c>
      <c r="Q57" s="12">
        <v>13.16</v>
      </c>
      <c r="R57" s="12">
        <v>19.75</v>
      </c>
      <c r="S57" s="12">
        <v>6.93</v>
      </c>
      <c r="T57" s="12">
        <v>32.9</v>
      </c>
      <c r="U57" s="12">
        <v>13.85</v>
      </c>
      <c r="V57" s="12">
        <v>0</v>
      </c>
      <c r="W57" s="12">
        <v>9.6999999999999993</v>
      </c>
      <c r="X57" s="12">
        <v>14.55</v>
      </c>
      <c r="Y57" s="12">
        <v>24.24</v>
      </c>
      <c r="Z57" s="12">
        <v>0</v>
      </c>
      <c r="AA57" s="12">
        <v>3.46</v>
      </c>
      <c r="AB57" s="12">
        <v>5.2</v>
      </c>
      <c r="AC57" s="12">
        <v>8.66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2">
        <v>0</v>
      </c>
      <c r="AT57" s="12">
        <v>0</v>
      </c>
      <c r="AU57" s="12">
        <v>0</v>
      </c>
      <c r="AV57" s="12">
        <v>0</v>
      </c>
      <c r="AW57" s="12">
        <v>0</v>
      </c>
      <c r="AX57" s="12">
        <v>0</v>
      </c>
      <c r="AY57" s="12">
        <v>0</v>
      </c>
      <c r="AZ57" s="12">
        <v>0</v>
      </c>
      <c r="BA57" s="12">
        <v>0</v>
      </c>
      <c r="BB57" s="12">
        <v>0</v>
      </c>
      <c r="BC57" s="12">
        <v>0</v>
      </c>
      <c r="BD57" s="12">
        <v>0</v>
      </c>
      <c r="BE57" s="12">
        <v>0</v>
      </c>
      <c r="BF57" s="12">
        <v>0</v>
      </c>
      <c r="BG57" s="12">
        <v>0</v>
      </c>
      <c r="BH57" s="12">
        <v>0</v>
      </c>
      <c r="BI57" s="12">
        <v>0</v>
      </c>
      <c r="BJ57" s="10">
        <v>43176</v>
      </c>
      <c r="BK57" s="9" t="s">
        <v>79</v>
      </c>
      <c r="BL57" s="12">
        <v>0</v>
      </c>
      <c r="BM57" s="12">
        <v>0</v>
      </c>
      <c r="BN57" s="12">
        <v>0</v>
      </c>
      <c r="BO57" s="12">
        <v>0</v>
      </c>
      <c r="BP57" s="12">
        <v>6.93</v>
      </c>
      <c r="BQ57" s="12">
        <v>0</v>
      </c>
      <c r="BR57" s="12">
        <v>13.85</v>
      </c>
      <c r="BS57" s="12">
        <v>0</v>
      </c>
      <c r="BT57" s="12">
        <v>0</v>
      </c>
      <c r="BU57" s="12">
        <v>0</v>
      </c>
      <c r="BV57" s="12">
        <v>0</v>
      </c>
      <c r="BW57" s="12">
        <v>0</v>
      </c>
      <c r="BX57" s="12">
        <v>0</v>
      </c>
      <c r="BY57" s="12">
        <v>0</v>
      </c>
      <c r="BZ57" s="12">
        <v>0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12">
        <v>0</v>
      </c>
      <c r="CH57" s="12">
        <v>0</v>
      </c>
      <c r="CI57" s="12">
        <v>0</v>
      </c>
      <c r="CJ57" s="12">
        <v>0</v>
      </c>
      <c r="CK57" s="12">
        <v>0</v>
      </c>
      <c r="CL57" s="12">
        <v>0</v>
      </c>
      <c r="CM57" s="12">
        <v>0</v>
      </c>
      <c r="CN57" s="12">
        <v>0</v>
      </c>
      <c r="CO57" s="12">
        <v>0</v>
      </c>
      <c r="CP57" s="12">
        <v>0</v>
      </c>
      <c r="CQ57" s="12">
        <v>0</v>
      </c>
      <c r="CR57" s="12">
        <v>0</v>
      </c>
      <c r="CS57" s="12">
        <v>0</v>
      </c>
      <c r="CT57" s="12">
        <v>0</v>
      </c>
      <c r="CU57" s="12">
        <v>0</v>
      </c>
      <c r="CV57" s="12">
        <v>0</v>
      </c>
      <c r="CW57" s="12">
        <v>0</v>
      </c>
      <c r="CX57" s="12">
        <v>0</v>
      </c>
      <c r="CY57" s="12">
        <v>0</v>
      </c>
      <c r="CZ57" s="12">
        <v>0</v>
      </c>
      <c r="DA57" s="12">
        <v>0</v>
      </c>
      <c r="DB57" s="12">
        <v>0</v>
      </c>
      <c r="DC57" s="12">
        <v>0</v>
      </c>
      <c r="DD57" s="12">
        <v>0</v>
      </c>
      <c r="DE57" s="12">
        <v>80.599999999999994</v>
      </c>
      <c r="DF57" s="10">
        <v>43132</v>
      </c>
      <c r="DG57" t="e">
        <f>VLOOKUP(D57,#REF!,2,FALSE)</f>
        <v>#REF!</v>
      </c>
    </row>
    <row r="58" spans="1:111" x14ac:dyDescent="0.25">
      <c r="A58" s="9" t="s">
        <v>192</v>
      </c>
      <c r="B58" s="9" t="s">
        <v>78</v>
      </c>
      <c r="C58" s="9" t="s">
        <v>202</v>
      </c>
      <c r="D58" s="9" t="s">
        <v>56</v>
      </c>
      <c r="E58" s="10">
        <v>43146</v>
      </c>
      <c r="F58" s="9" t="s">
        <v>197</v>
      </c>
      <c r="G58" s="9" t="s">
        <v>198</v>
      </c>
      <c r="H58" s="11">
        <v>0</v>
      </c>
      <c r="I58" s="12">
        <v>0</v>
      </c>
      <c r="J58" s="13"/>
      <c r="K58" s="13"/>
      <c r="L58" s="12">
        <v>88.36</v>
      </c>
      <c r="M58" s="10">
        <v>43070</v>
      </c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0">
        <v>43176</v>
      </c>
      <c r="BK58" s="9" t="s">
        <v>80</v>
      </c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t="e">
        <f>VLOOKUP(D58,#REF!,2,FALSE)</f>
        <v>#REF!</v>
      </c>
    </row>
    <row r="59" spans="1:111" x14ac:dyDescent="0.25">
      <c r="A59" s="9" t="s">
        <v>192</v>
      </c>
      <c r="B59" s="9" t="s">
        <v>78</v>
      </c>
      <c r="C59" s="9" t="s">
        <v>202</v>
      </c>
      <c r="D59" s="9" t="s">
        <v>39</v>
      </c>
      <c r="E59" s="10">
        <v>43132</v>
      </c>
      <c r="F59" s="9" t="s">
        <v>194</v>
      </c>
      <c r="G59" s="9" t="s">
        <v>195</v>
      </c>
      <c r="H59" s="11">
        <v>28</v>
      </c>
      <c r="I59" s="12">
        <v>120</v>
      </c>
      <c r="J59" s="11">
        <v>0</v>
      </c>
      <c r="K59" s="11">
        <v>0</v>
      </c>
      <c r="L59" s="12">
        <v>88.36</v>
      </c>
      <c r="M59" s="10">
        <v>43070</v>
      </c>
      <c r="N59" s="11">
        <v>0.5</v>
      </c>
      <c r="O59" s="12">
        <v>460.39</v>
      </c>
      <c r="P59" s="12">
        <v>0</v>
      </c>
      <c r="Q59" s="12">
        <v>31.92</v>
      </c>
      <c r="R59" s="12">
        <v>47.88</v>
      </c>
      <c r="S59" s="12">
        <v>16.8</v>
      </c>
      <c r="T59" s="12">
        <v>79.8</v>
      </c>
      <c r="U59" s="12">
        <v>33.6</v>
      </c>
      <c r="V59" s="12">
        <v>0</v>
      </c>
      <c r="W59" s="12">
        <v>23.52</v>
      </c>
      <c r="X59" s="12">
        <v>35.28</v>
      </c>
      <c r="Y59" s="12">
        <v>58.8</v>
      </c>
      <c r="Z59" s="12">
        <v>0</v>
      </c>
      <c r="AA59" s="12">
        <v>8.4</v>
      </c>
      <c r="AB59" s="12">
        <v>12.6</v>
      </c>
      <c r="AC59" s="12">
        <v>21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12">
        <v>0</v>
      </c>
      <c r="AU59" s="12">
        <v>0</v>
      </c>
      <c r="AV59" s="12">
        <v>0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0">
        <v>43176</v>
      </c>
      <c r="BK59" s="9" t="s">
        <v>203</v>
      </c>
      <c r="BL59" s="12">
        <v>0</v>
      </c>
      <c r="BM59" s="12">
        <v>0</v>
      </c>
      <c r="BN59" s="12">
        <v>0</v>
      </c>
      <c r="BO59" s="12">
        <v>0</v>
      </c>
      <c r="BP59" s="12">
        <v>16.8</v>
      </c>
      <c r="BQ59" s="12">
        <v>0</v>
      </c>
      <c r="BR59" s="12">
        <v>33.6</v>
      </c>
      <c r="BS59" s="12">
        <v>0</v>
      </c>
      <c r="BT59" s="12">
        <v>0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2">
        <v>0</v>
      </c>
      <c r="CC59" s="12">
        <v>0</v>
      </c>
      <c r="CD59" s="12">
        <v>0</v>
      </c>
      <c r="CE59" s="12">
        <v>0</v>
      </c>
      <c r="CF59" s="12">
        <v>0</v>
      </c>
      <c r="CG59" s="12">
        <v>0</v>
      </c>
      <c r="CH59" s="12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2">
        <v>0</v>
      </c>
      <c r="CO59" s="12">
        <v>0</v>
      </c>
      <c r="CP59" s="12">
        <v>0</v>
      </c>
      <c r="CQ59" s="12">
        <v>0</v>
      </c>
      <c r="CR59" s="12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2">
        <v>0</v>
      </c>
      <c r="CY59" s="12">
        <v>0</v>
      </c>
      <c r="CZ59" s="12">
        <v>0</v>
      </c>
      <c r="DA59" s="12">
        <v>0</v>
      </c>
      <c r="DB59" s="12">
        <v>0</v>
      </c>
      <c r="DC59" s="12">
        <v>0</v>
      </c>
      <c r="DD59" s="12">
        <v>0</v>
      </c>
      <c r="DE59" s="12">
        <v>80.599999999999994</v>
      </c>
      <c r="DF59" s="10">
        <v>43132</v>
      </c>
      <c r="DG59" t="e">
        <f>VLOOKUP(D59,#REF!,2,FALSE)</f>
        <v>#REF!</v>
      </c>
    </row>
    <row r="60" spans="1:111" x14ac:dyDescent="0.25">
      <c r="A60" s="9" t="s">
        <v>192</v>
      </c>
      <c r="B60" s="9" t="s">
        <v>78</v>
      </c>
      <c r="C60" s="9" t="s">
        <v>202</v>
      </c>
      <c r="D60" s="9" t="s">
        <v>49</v>
      </c>
      <c r="E60" s="10">
        <v>43132</v>
      </c>
      <c r="F60" s="9" t="s">
        <v>194</v>
      </c>
      <c r="G60" s="9" t="s">
        <v>195</v>
      </c>
      <c r="H60" s="11">
        <v>28</v>
      </c>
      <c r="I60" s="12">
        <v>120</v>
      </c>
      <c r="J60" s="11">
        <v>0</v>
      </c>
      <c r="K60" s="11">
        <v>0</v>
      </c>
      <c r="L60" s="12">
        <v>88.36</v>
      </c>
      <c r="M60" s="10">
        <v>43070</v>
      </c>
      <c r="N60" s="11">
        <v>0.5</v>
      </c>
      <c r="O60" s="12">
        <v>460.39</v>
      </c>
      <c r="P60" s="12">
        <v>0</v>
      </c>
      <c r="Q60" s="12">
        <v>31.92</v>
      </c>
      <c r="R60" s="12">
        <v>47.88</v>
      </c>
      <c r="S60" s="12">
        <v>16.8</v>
      </c>
      <c r="T60" s="12">
        <v>79.8</v>
      </c>
      <c r="U60" s="12">
        <v>33.6</v>
      </c>
      <c r="V60" s="12">
        <v>0</v>
      </c>
      <c r="W60" s="12">
        <v>23.52</v>
      </c>
      <c r="X60" s="12">
        <v>35.28</v>
      </c>
      <c r="Y60" s="12">
        <v>58.8</v>
      </c>
      <c r="Z60" s="12">
        <v>0</v>
      </c>
      <c r="AA60" s="12">
        <v>8.4</v>
      </c>
      <c r="AB60" s="12">
        <v>12.6</v>
      </c>
      <c r="AC60" s="12">
        <v>21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12">
        <v>0</v>
      </c>
      <c r="AR60" s="12">
        <v>0</v>
      </c>
      <c r="AS60" s="12">
        <v>0</v>
      </c>
      <c r="AT60" s="12">
        <v>0</v>
      </c>
      <c r="AU60" s="12">
        <v>0</v>
      </c>
      <c r="AV60" s="12">
        <v>0</v>
      </c>
      <c r="AW60" s="12">
        <v>0</v>
      </c>
      <c r="AX60" s="12">
        <v>0</v>
      </c>
      <c r="AY60" s="12">
        <v>0</v>
      </c>
      <c r="AZ60" s="12">
        <v>0</v>
      </c>
      <c r="BA60" s="12">
        <v>0</v>
      </c>
      <c r="BB60" s="12">
        <v>0</v>
      </c>
      <c r="BC60" s="12">
        <v>0</v>
      </c>
      <c r="BD60" s="12">
        <v>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0">
        <v>43176</v>
      </c>
      <c r="BK60" s="9" t="s">
        <v>79</v>
      </c>
      <c r="BL60" s="12">
        <v>0</v>
      </c>
      <c r="BM60" s="12">
        <v>0</v>
      </c>
      <c r="BN60" s="12">
        <v>0</v>
      </c>
      <c r="BO60" s="12">
        <v>0</v>
      </c>
      <c r="BP60" s="12">
        <v>16.8</v>
      </c>
      <c r="BQ60" s="12">
        <v>0</v>
      </c>
      <c r="BR60" s="12">
        <v>33.6</v>
      </c>
      <c r="BS60" s="12">
        <v>0</v>
      </c>
      <c r="BT60" s="12">
        <v>0</v>
      </c>
      <c r="BU60" s="12">
        <v>0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>
        <v>0</v>
      </c>
      <c r="CB60" s="12">
        <v>0</v>
      </c>
      <c r="CC60" s="12">
        <v>0</v>
      </c>
      <c r="CD60" s="12">
        <v>0</v>
      </c>
      <c r="CE60" s="12">
        <v>0</v>
      </c>
      <c r="CF60" s="12">
        <v>0</v>
      </c>
      <c r="CG60" s="12">
        <v>0</v>
      </c>
      <c r="CH60" s="12">
        <v>0</v>
      </c>
      <c r="CI60" s="12">
        <v>0</v>
      </c>
      <c r="CJ60" s="12">
        <v>0</v>
      </c>
      <c r="CK60" s="12">
        <v>0</v>
      </c>
      <c r="CL60" s="12">
        <v>0</v>
      </c>
      <c r="CM60" s="12">
        <v>0</v>
      </c>
      <c r="CN60" s="12">
        <v>0</v>
      </c>
      <c r="CO60" s="12">
        <v>0</v>
      </c>
      <c r="CP60" s="12">
        <v>0</v>
      </c>
      <c r="CQ60" s="12">
        <v>0</v>
      </c>
      <c r="CR60" s="12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2">
        <v>0</v>
      </c>
      <c r="CY60" s="12">
        <v>0</v>
      </c>
      <c r="CZ60" s="12">
        <v>0</v>
      </c>
      <c r="DA60" s="12">
        <v>0</v>
      </c>
      <c r="DB60" s="12">
        <v>0</v>
      </c>
      <c r="DC60" s="12">
        <v>0</v>
      </c>
      <c r="DD60" s="12">
        <v>0</v>
      </c>
      <c r="DE60" s="12">
        <v>80.599999999999994</v>
      </c>
      <c r="DF60" s="10">
        <v>43132</v>
      </c>
      <c r="DG60" t="e">
        <f>VLOOKUP(D60,#REF!,2,FALSE)</f>
        <v>#REF!</v>
      </c>
    </row>
    <row r="61" spans="1:111" x14ac:dyDescent="0.25">
      <c r="A61" s="9" t="s">
        <v>192</v>
      </c>
      <c r="B61" s="9" t="s">
        <v>78</v>
      </c>
      <c r="C61" s="9" t="s">
        <v>202</v>
      </c>
      <c r="D61" s="9" t="s">
        <v>54</v>
      </c>
      <c r="E61" s="10">
        <v>43132</v>
      </c>
      <c r="F61" s="9" t="s">
        <v>194</v>
      </c>
      <c r="G61" s="9" t="s">
        <v>195</v>
      </c>
      <c r="H61" s="11">
        <v>15</v>
      </c>
      <c r="I61" s="12">
        <v>120</v>
      </c>
      <c r="J61" s="11">
        <v>0</v>
      </c>
      <c r="K61" s="11">
        <v>0</v>
      </c>
      <c r="L61" s="12">
        <v>88.36</v>
      </c>
      <c r="M61" s="10">
        <v>43070</v>
      </c>
      <c r="N61" s="11">
        <v>0.5</v>
      </c>
      <c r="O61" s="12">
        <v>246.64</v>
      </c>
      <c r="P61" s="12">
        <v>0</v>
      </c>
      <c r="Q61" s="12">
        <v>17.100000000000001</v>
      </c>
      <c r="R61" s="12">
        <v>25.65</v>
      </c>
      <c r="S61" s="12">
        <v>9</v>
      </c>
      <c r="T61" s="12">
        <v>42.75</v>
      </c>
      <c r="U61" s="12">
        <v>18</v>
      </c>
      <c r="V61" s="12">
        <v>0</v>
      </c>
      <c r="W61" s="12">
        <v>12.6</v>
      </c>
      <c r="X61" s="12">
        <v>18.899999999999999</v>
      </c>
      <c r="Y61" s="12">
        <v>31.5</v>
      </c>
      <c r="Z61" s="12">
        <v>0</v>
      </c>
      <c r="AA61" s="12">
        <v>4.5</v>
      </c>
      <c r="AB61" s="12">
        <v>6.75</v>
      </c>
      <c r="AC61" s="12">
        <v>11.25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2">
        <v>0</v>
      </c>
      <c r="AQ61" s="12">
        <v>0</v>
      </c>
      <c r="AR61" s="12">
        <v>0</v>
      </c>
      <c r="AS61" s="12">
        <v>0</v>
      </c>
      <c r="AT61" s="12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2">
        <v>0</v>
      </c>
      <c r="BA61" s="12">
        <v>0</v>
      </c>
      <c r="BB61" s="12">
        <v>0</v>
      </c>
      <c r="BC61" s="12">
        <v>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0">
        <v>43176</v>
      </c>
      <c r="BK61" s="9" t="s">
        <v>203</v>
      </c>
      <c r="BL61" s="12">
        <v>0</v>
      </c>
      <c r="BM61" s="12">
        <v>0</v>
      </c>
      <c r="BN61" s="12">
        <v>0</v>
      </c>
      <c r="BO61" s="12">
        <v>0</v>
      </c>
      <c r="BP61" s="12">
        <v>9</v>
      </c>
      <c r="BQ61" s="12">
        <v>0</v>
      </c>
      <c r="BR61" s="12">
        <v>18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>
        <v>0</v>
      </c>
      <c r="CB61" s="12">
        <v>0</v>
      </c>
      <c r="CC61" s="12">
        <v>0</v>
      </c>
      <c r="CD61" s="12">
        <v>0</v>
      </c>
      <c r="CE61" s="12">
        <v>0</v>
      </c>
      <c r="CF61" s="12">
        <v>0</v>
      </c>
      <c r="CG61" s="12">
        <v>0</v>
      </c>
      <c r="CH61" s="12">
        <v>0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0</v>
      </c>
      <c r="CP61" s="12">
        <v>0</v>
      </c>
      <c r="CQ61" s="12">
        <v>0</v>
      </c>
      <c r="CR61" s="12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2">
        <v>0</v>
      </c>
      <c r="CY61" s="12">
        <v>0</v>
      </c>
      <c r="CZ61" s="12">
        <v>0</v>
      </c>
      <c r="DA61" s="12">
        <v>0</v>
      </c>
      <c r="DB61" s="12">
        <v>0</v>
      </c>
      <c r="DC61" s="12">
        <v>0</v>
      </c>
      <c r="DD61" s="12">
        <v>0</v>
      </c>
      <c r="DE61" s="12">
        <v>80.599999999999994</v>
      </c>
      <c r="DF61" s="10">
        <v>43132</v>
      </c>
      <c r="DG61" t="e">
        <f>VLOOKUP(D61,#REF!,2,FALSE)</f>
        <v>#REF!</v>
      </c>
    </row>
    <row r="62" spans="1:111" x14ac:dyDescent="0.25">
      <c r="A62" s="9" t="s">
        <v>192</v>
      </c>
      <c r="B62" s="9" t="s">
        <v>78</v>
      </c>
      <c r="C62" s="9" t="s">
        <v>202</v>
      </c>
      <c r="D62" s="9" t="s">
        <v>54</v>
      </c>
      <c r="E62" s="10">
        <v>43146</v>
      </c>
      <c r="F62" s="9" t="s">
        <v>197</v>
      </c>
      <c r="G62" s="9" t="s">
        <v>198</v>
      </c>
      <c r="H62" s="11">
        <v>0</v>
      </c>
      <c r="I62" s="12">
        <v>0</v>
      </c>
      <c r="J62" s="13"/>
      <c r="K62" s="13"/>
      <c r="L62" s="12">
        <v>88.36</v>
      </c>
      <c r="M62" s="10">
        <v>43070</v>
      </c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0">
        <v>43176</v>
      </c>
      <c r="BK62" s="9" t="s">
        <v>80</v>
      </c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t="e">
        <f>VLOOKUP(D62,#REF!,2,FALSE)</f>
        <v>#REF!</v>
      </c>
    </row>
    <row r="63" spans="1:111" x14ac:dyDescent="0.25">
      <c r="A63" s="9" t="s">
        <v>192</v>
      </c>
      <c r="B63" s="9" t="s">
        <v>78</v>
      </c>
      <c r="C63" s="9" t="s">
        <v>202</v>
      </c>
      <c r="D63" s="9" t="s">
        <v>50</v>
      </c>
      <c r="E63" s="10">
        <v>43132</v>
      </c>
      <c r="F63" s="9" t="s">
        <v>194</v>
      </c>
      <c r="G63" s="9" t="s">
        <v>195</v>
      </c>
      <c r="H63" s="11">
        <v>28</v>
      </c>
      <c r="I63" s="12">
        <v>102.17</v>
      </c>
      <c r="J63" s="11">
        <v>0</v>
      </c>
      <c r="K63" s="11">
        <v>0</v>
      </c>
      <c r="L63" s="12">
        <v>88.36</v>
      </c>
      <c r="M63" s="10">
        <v>43070</v>
      </c>
      <c r="N63" s="11">
        <v>0.5</v>
      </c>
      <c r="O63" s="12">
        <v>460.39</v>
      </c>
      <c r="P63" s="12">
        <v>0</v>
      </c>
      <c r="Q63" s="12">
        <v>27.18</v>
      </c>
      <c r="R63" s="12">
        <v>40.770000000000003</v>
      </c>
      <c r="S63" s="12">
        <v>14.3</v>
      </c>
      <c r="T63" s="12">
        <v>67.94</v>
      </c>
      <c r="U63" s="12">
        <v>28.61</v>
      </c>
      <c r="V63" s="12">
        <v>0</v>
      </c>
      <c r="W63" s="12">
        <v>20.03</v>
      </c>
      <c r="X63" s="12">
        <v>30.04</v>
      </c>
      <c r="Y63" s="12">
        <v>50.06</v>
      </c>
      <c r="Z63" s="12">
        <v>0</v>
      </c>
      <c r="AA63" s="12">
        <v>7.15</v>
      </c>
      <c r="AB63" s="12">
        <v>10.73</v>
      </c>
      <c r="AC63" s="12">
        <v>17.88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12">
        <v>0</v>
      </c>
      <c r="AV63" s="12">
        <v>0</v>
      </c>
      <c r="AW63" s="12">
        <v>0</v>
      </c>
      <c r="AX63" s="12">
        <v>0</v>
      </c>
      <c r="AY63" s="12">
        <v>0</v>
      </c>
      <c r="AZ63" s="12">
        <v>0</v>
      </c>
      <c r="BA63" s="12">
        <v>0</v>
      </c>
      <c r="BB63" s="12">
        <v>0</v>
      </c>
      <c r="BC63" s="12">
        <v>0</v>
      </c>
      <c r="BD63" s="12">
        <v>0</v>
      </c>
      <c r="BE63" s="12">
        <v>0</v>
      </c>
      <c r="BF63" s="12">
        <v>0</v>
      </c>
      <c r="BG63" s="12">
        <v>0</v>
      </c>
      <c r="BH63" s="12">
        <v>0</v>
      </c>
      <c r="BI63" s="12">
        <v>0</v>
      </c>
      <c r="BJ63" s="10">
        <v>43176</v>
      </c>
      <c r="BK63" s="9" t="s">
        <v>79</v>
      </c>
      <c r="BL63" s="12">
        <v>0</v>
      </c>
      <c r="BM63" s="12">
        <v>0</v>
      </c>
      <c r="BN63" s="12">
        <v>0</v>
      </c>
      <c r="BO63" s="12">
        <v>0</v>
      </c>
      <c r="BP63" s="12">
        <v>14.3</v>
      </c>
      <c r="BQ63" s="12">
        <v>0</v>
      </c>
      <c r="BR63" s="12">
        <v>28.61</v>
      </c>
      <c r="BS63" s="12">
        <v>0</v>
      </c>
      <c r="BT63" s="12">
        <v>0</v>
      </c>
      <c r="BU63" s="12">
        <v>0</v>
      </c>
      <c r="BV63" s="12">
        <v>0</v>
      </c>
      <c r="BW63" s="12">
        <v>0</v>
      </c>
      <c r="BX63" s="12">
        <v>0</v>
      </c>
      <c r="BY63" s="12">
        <v>0</v>
      </c>
      <c r="BZ63" s="12">
        <v>0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12">
        <v>0</v>
      </c>
      <c r="CH63" s="12">
        <v>0</v>
      </c>
      <c r="CI63" s="12">
        <v>0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12">
        <v>0</v>
      </c>
      <c r="CQ63" s="12">
        <v>0</v>
      </c>
      <c r="CR63" s="12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2">
        <v>0</v>
      </c>
      <c r="CY63" s="12">
        <v>0</v>
      </c>
      <c r="CZ63" s="12">
        <v>0</v>
      </c>
      <c r="DA63" s="12">
        <v>0</v>
      </c>
      <c r="DB63" s="12">
        <v>0</v>
      </c>
      <c r="DC63" s="12">
        <v>0</v>
      </c>
      <c r="DD63" s="12">
        <v>0</v>
      </c>
      <c r="DE63" s="12">
        <v>80.599999999999994</v>
      </c>
      <c r="DF63" s="10">
        <v>43132</v>
      </c>
      <c r="DG63" t="e">
        <f>VLOOKUP(D63,#REF!,2,FALSE)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/>
  <dimension ref="A1:DG54"/>
  <sheetViews>
    <sheetView topLeftCell="CO1" workbookViewId="0">
      <selection activeCell="CU26" sqref="CU26"/>
    </sheetView>
  </sheetViews>
  <sheetFormatPr baseColWidth="10" defaultRowHeight="15" x14ac:dyDescent="0.25"/>
  <cols>
    <col min="1" max="1" width="8.7109375" bestFit="1" customWidth="1"/>
  </cols>
  <sheetData>
    <row r="1" spans="1:111" x14ac:dyDescent="0.25">
      <c r="A1" s="1" t="s">
        <v>82</v>
      </c>
      <c r="B1" s="1" t="s">
        <v>83</v>
      </c>
      <c r="C1" s="1" t="s">
        <v>84</v>
      </c>
      <c r="D1" s="1" t="s">
        <v>85</v>
      </c>
      <c r="E1" s="1" t="s">
        <v>86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94</v>
      </c>
      <c r="N1" s="1" t="s">
        <v>95</v>
      </c>
      <c r="O1" s="3" t="s">
        <v>96</v>
      </c>
      <c r="P1" s="1" t="s">
        <v>97</v>
      </c>
      <c r="Q1" s="1" t="s">
        <v>98</v>
      </c>
      <c r="R1" s="1" t="s">
        <v>99</v>
      </c>
      <c r="S1" s="3" t="s">
        <v>100</v>
      </c>
      <c r="T1" s="1" t="s">
        <v>101</v>
      </c>
      <c r="U1" s="3" t="s">
        <v>102</v>
      </c>
      <c r="V1" s="1" t="s">
        <v>103</v>
      </c>
      <c r="W1" s="3" t="s">
        <v>104</v>
      </c>
      <c r="X1" s="3" t="s">
        <v>105</v>
      </c>
      <c r="Y1" s="3" t="s">
        <v>106</v>
      </c>
      <c r="Z1" s="1" t="s">
        <v>107</v>
      </c>
      <c r="AA1" s="2" t="s">
        <v>108</v>
      </c>
      <c r="AB1" s="2" t="s">
        <v>109</v>
      </c>
      <c r="AC1" s="2" t="s">
        <v>110</v>
      </c>
      <c r="AD1" s="1" t="s">
        <v>111</v>
      </c>
      <c r="AE1" s="1" t="s">
        <v>112</v>
      </c>
      <c r="AF1" s="1" t="s">
        <v>113</v>
      </c>
      <c r="AG1" s="1" t="s">
        <v>114</v>
      </c>
      <c r="AH1" s="1" t="s">
        <v>115</v>
      </c>
      <c r="AI1" s="1" t="s">
        <v>116</v>
      </c>
      <c r="AJ1" s="1" t="s">
        <v>117</v>
      </c>
      <c r="AK1" s="1" t="s">
        <v>118</v>
      </c>
      <c r="AL1" s="1" t="s">
        <v>119</v>
      </c>
      <c r="AM1" s="1" t="s">
        <v>120</v>
      </c>
      <c r="AN1" s="1" t="s">
        <v>121</v>
      </c>
      <c r="AO1" s="1" t="s">
        <v>122</v>
      </c>
      <c r="AP1" s="1" t="s">
        <v>123</v>
      </c>
      <c r="AQ1" s="1" t="s">
        <v>124</v>
      </c>
      <c r="AR1" s="1" t="s">
        <v>125</v>
      </c>
      <c r="AS1" s="1" t="s">
        <v>126</v>
      </c>
      <c r="AT1" s="1" t="s">
        <v>127</v>
      </c>
      <c r="AU1" s="1" t="s">
        <v>128</v>
      </c>
      <c r="AV1" s="1" t="s">
        <v>129</v>
      </c>
      <c r="AW1" s="1" t="s">
        <v>130</v>
      </c>
      <c r="AX1" s="1" t="s">
        <v>131</v>
      </c>
      <c r="AY1" s="1" t="s">
        <v>132</v>
      </c>
      <c r="AZ1" s="1" t="s">
        <v>133</v>
      </c>
      <c r="BA1" s="1" t="s">
        <v>134</v>
      </c>
      <c r="BB1" s="1" t="s">
        <v>135</v>
      </c>
      <c r="BC1" s="1" t="s">
        <v>136</v>
      </c>
      <c r="BD1" s="1" t="s">
        <v>137</v>
      </c>
      <c r="BE1" s="1" t="s">
        <v>138</v>
      </c>
      <c r="BF1" s="1" t="s">
        <v>139</v>
      </c>
      <c r="BG1" s="1" t="s">
        <v>140</v>
      </c>
      <c r="BH1" s="1" t="s">
        <v>141</v>
      </c>
      <c r="BI1" s="1" t="s">
        <v>142</v>
      </c>
      <c r="BJ1" s="1" t="s">
        <v>143</v>
      </c>
      <c r="BK1" s="1" t="s">
        <v>144</v>
      </c>
      <c r="BL1" s="1" t="s">
        <v>145</v>
      </c>
      <c r="BM1" s="1" t="s">
        <v>146</v>
      </c>
      <c r="BN1" s="1" t="s">
        <v>147</v>
      </c>
      <c r="BO1" s="1" t="s">
        <v>148</v>
      </c>
      <c r="BP1" s="1" t="s">
        <v>149</v>
      </c>
      <c r="BQ1" s="1" t="s">
        <v>150</v>
      </c>
      <c r="BR1" s="1" t="s">
        <v>151</v>
      </c>
      <c r="BS1" s="1" t="s">
        <v>152</v>
      </c>
      <c r="BT1" s="1" t="s">
        <v>153</v>
      </c>
      <c r="BU1" s="1" t="s">
        <v>154</v>
      </c>
      <c r="BV1" s="1" t="s">
        <v>155</v>
      </c>
      <c r="BW1" s="1" t="s">
        <v>156</v>
      </c>
      <c r="BX1" s="1" t="s">
        <v>157</v>
      </c>
      <c r="BY1" s="1" t="s">
        <v>158</v>
      </c>
      <c r="BZ1" s="1" t="s">
        <v>159</v>
      </c>
      <c r="CA1" s="1" t="s">
        <v>160</v>
      </c>
      <c r="CB1" s="1" t="s">
        <v>161</v>
      </c>
      <c r="CC1" s="1" t="s">
        <v>162</v>
      </c>
      <c r="CD1" s="1" t="s">
        <v>163</v>
      </c>
      <c r="CE1" s="1" t="s">
        <v>164</v>
      </c>
      <c r="CF1" s="1" t="s">
        <v>165</v>
      </c>
      <c r="CG1" s="1" t="s">
        <v>166</v>
      </c>
      <c r="CH1" s="1" t="s">
        <v>167</v>
      </c>
      <c r="CI1" s="1" t="s">
        <v>168</v>
      </c>
      <c r="CJ1" s="1" t="s">
        <v>169</v>
      </c>
      <c r="CK1" s="1" t="s">
        <v>170</v>
      </c>
      <c r="CL1" s="1" t="s">
        <v>171</v>
      </c>
      <c r="CM1" s="1" t="s">
        <v>172</v>
      </c>
      <c r="CN1" s="1" t="s">
        <v>173</v>
      </c>
      <c r="CO1" s="1" t="s">
        <v>174</v>
      </c>
      <c r="CP1" s="1" t="s">
        <v>175</v>
      </c>
      <c r="CQ1" s="1" t="s">
        <v>176</v>
      </c>
      <c r="CR1" s="1" t="s">
        <v>177</v>
      </c>
      <c r="CS1" s="1" t="s">
        <v>178</v>
      </c>
      <c r="CT1" s="1" t="s">
        <v>179</v>
      </c>
      <c r="CU1" s="1" t="s">
        <v>180</v>
      </c>
      <c r="CV1" s="1" t="s">
        <v>181</v>
      </c>
      <c r="CW1" s="1" t="s">
        <v>182</v>
      </c>
      <c r="CX1" s="1" t="s">
        <v>183</v>
      </c>
      <c r="CY1" s="1" t="s">
        <v>184</v>
      </c>
      <c r="CZ1" s="1" t="s">
        <v>185</v>
      </c>
      <c r="DA1" s="1" t="s">
        <v>186</v>
      </c>
      <c r="DB1" s="1" t="s">
        <v>187</v>
      </c>
      <c r="DC1" s="1" t="s">
        <v>188</v>
      </c>
      <c r="DD1" s="1" t="s">
        <v>189</v>
      </c>
      <c r="DE1" s="1" t="s">
        <v>190</v>
      </c>
      <c r="DF1" s="1" t="s">
        <v>191</v>
      </c>
      <c r="DG1" s="28" t="s">
        <v>229</v>
      </c>
    </row>
    <row r="2" spans="1:111" x14ac:dyDescent="0.25">
      <c r="A2" s="14" t="s">
        <v>192</v>
      </c>
      <c r="B2" s="14" t="s">
        <v>78</v>
      </c>
      <c r="C2" s="14" t="s">
        <v>211</v>
      </c>
      <c r="D2" s="14" t="s">
        <v>26</v>
      </c>
      <c r="E2" s="15">
        <v>43160</v>
      </c>
      <c r="F2" s="14" t="s">
        <v>194</v>
      </c>
      <c r="G2" s="14" t="s">
        <v>195</v>
      </c>
      <c r="H2" s="16">
        <v>31</v>
      </c>
      <c r="I2" s="17">
        <v>120</v>
      </c>
      <c r="J2" s="16">
        <v>0</v>
      </c>
      <c r="K2" s="16">
        <v>0</v>
      </c>
      <c r="L2" s="17">
        <v>88.36</v>
      </c>
      <c r="M2" s="15">
        <v>43070</v>
      </c>
      <c r="N2" s="16">
        <v>0.5</v>
      </c>
      <c r="O2" s="17">
        <v>509.71</v>
      </c>
      <c r="P2" s="17">
        <v>0</v>
      </c>
      <c r="Q2" s="17">
        <v>35.340000000000003</v>
      </c>
      <c r="R2" s="17">
        <v>53.01</v>
      </c>
      <c r="S2" s="17">
        <v>18.600000000000001</v>
      </c>
      <c r="T2" s="17">
        <v>88.35</v>
      </c>
      <c r="U2" s="17">
        <v>37.200000000000003</v>
      </c>
      <c r="V2" s="17">
        <v>0</v>
      </c>
      <c r="W2" s="17">
        <v>26.04</v>
      </c>
      <c r="X2" s="17">
        <v>39.06</v>
      </c>
      <c r="Y2" s="17">
        <v>65.099999999999994</v>
      </c>
      <c r="Z2" s="17">
        <v>0</v>
      </c>
      <c r="AA2" s="17">
        <v>9.3000000000000007</v>
      </c>
      <c r="AB2" s="17">
        <v>13.95</v>
      </c>
      <c r="AC2" s="17">
        <v>23.25</v>
      </c>
      <c r="AD2" s="17">
        <v>0</v>
      </c>
      <c r="AE2" s="17">
        <v>0</v>
      </c>
      <c r="AF2" s="17">
        <v>0</v>
      </c>
      <c r="AG2" s="17">
        <v>0</v>
      </c>
      <c r="AH2" s="17">
        <v>0</v>
      </c>
      <c r="AI2" s="17">
        <v>0</v>
      </c>
      <c r="AJ2" s="17">
        <v>0</v>
      </c>
      <c r="AK2" s="17">
        <v>0</v>
      </c>
      <c r="AL2" s="17">
        <v>0</v>
      </c>
      <c r="AM2" s="17">
        <v>0</v>
      </c>
      <c r="AN2" s="17">
        <v>0</v>
      </c>
      <c r="AO2" s="17">
        <v>0</v>
      </c>
      <c r="AP2" s="17">
        <v>0</v>
      </c>
      <c r="AQ2" s="17">
        <v>0</v>
      </c>
      <c r="AR2" s="17">
        <v>0</v>
      </c>
      <c r="AS2" s="17">
        <v>0</v>
      </c>
      <c r="AT2" s="17">
        <v>0</v>
      </c>
      <c r="AU2" s="17">
        <v>0</v>
      </c>
      <c r="AV2" s="17">
        <v>0</v>
      </c>
      <c r="AW2" s="17">
        <v>0</v>
      </c>
      <c r="AX2" s="17">
        <v>0</v>
      </c>
      <c r="AY2" s="17">
        <v>0</v>
      </c>
      <c r="AZ2" s="17">
        <v>0</v>
      </c>
      <c r="BA2" s="17">
        <v>0</v>
      </c>
      <c r="BB2" s="17">
        <v>0</v>
      </c>
      <c r="BC2" s="17">
        <v>0</v>
      </c>
      <c r="BD2" s="17">
        <v>0</v>
      </c>
      <c r="BE2" s="17">
        <v>0</v>
      </c>
      <c r="BF2" s="17">
        <v>0</v>
      </c>
      <c r="BG2" s="17">
        <v>0</v>
      </c>
      <c r="BH2" s="17">
        <v>0</v>
      </c>
      <c r="BI2" s="17">
        <v>0</v>
      </c>
      <c r="BJ2" s="15">
        <v>43207</v>
      </c>
      <c r="BK2" s="14" t="s">
        <v>79</v>
      </c>
      <c r="BL2" s="17">
        <v>0</v>
      </c>
      <c r="BM2" s="17">
        <v>0</v>
      </c>
      <c r="BN2" s="17">
        <v>0</v>
      </c>
      <c r="BO2" s="17">
        <v>0</v>
      </c>
      <c r="BP2" s="17">
        <v>18.600000000000001</v>
      </c>
      <c r="BQ2" s="17">
        <v>0</v>
      </c>
      <c r="BR2" s="17">
        <v>37.200000000000003</v>
      </c>
      <c r="BS2" s="17">
        <v>0</v>
      </c>
      <c r="BT2" s="17">
        <v>0</v>
      </c>
      <c r="BU2" s="17">
        <v>0</v>
      </c>
      <c r="BV2" s="17">
        <v>0</v>
      </c>
      <c r="BW2" s="17">
        <v>0</v>
      </c>
      <c r="BX2" s="17">
        <v>0</v>
      </c>
      <c r="BY2" s="17">
        <v>0</v>
      </c>
      <c r="BZ2" s="17">
        <v>0</v>
      </c>
      <c r="CA2" s="17">
        <v>0</v>
      </c>
      <c r="CB2" s="17">
        <v>0</v>
      </c>
      <c r="CC2" s="17">
        <v>0</v>
      </c>
      <c r="CD2" s="17">
        <v>0</v>
      </c>
      <c r="CE2" s="17">
        <v>0</v>
      </c>
      <c r="CF2" s="17">
        <v>0</v>
      </c>
      <c r="CG2" s="17">
        <v>0</v>
      </c>
      <c r="CH2" s="17">
        <v>0</v>
      </c>
      <c r="CI2" s="17">
        <v>0</v>
      </c>
      <c r="CJ2" s="17">
        <v>0</v>
      </c>
      <c r="CK2" s="17">
        <v>0</v>
      </c>
      <c r="CL2" s="17">
        <v>0</v>
      </c>
      <c r="CM2" s="17">
        <v>0</v>
      </c>
      <c r="CN2" s="17">
        <v>0</v>
      </c>
      <c r="CO2" s="17">
        <v>0</v>
      </c>
      <c r="CP2" s="17">
        <v>0</v>
      </c>
      <c r="CQ2" s="17">
        <v>0</v>
      </c>
      <c r="CR2" s="17">
        <v>0</v>
      </c>
      <c r="CS2" s="17">
        <v>0</v>
      </c>
      <c r="CT2" s="17">
        <v>0</v>
      </c>
      <c r="CU2" s="17">
        <v>0</v>
      </c>
      <c r="CV2" s="17">
        <v>0</v>
      </c>
      <c r="CW2" s="17">
        <v>0</v>
      </c>
      <c r="CX2" s="17">
        <v>0</v>
      </c>
      <c r="CY2" s="17">
        <v>0</v>
      </c>
      <c r="CZ2" s="17">
        <v>0</v>
      </c>
      <c r="DA2" s="17">
        <v>0</v>
      </c>
      <c r="DB2" s="17">
        <v>0</v>
      </c>
      <c r="DC2" s="17">
        <v>0</v>
      </c>
      <c r="DD2" s="17">
        <v>0</v>
      </c>
      <c r="DE2" s="17">
        <v>80.599999999999994</v>
      </c>
      <c r="DF2" s="15">
        <v>43132</v>
      </c>
      <c r="DG2" t="e">
        <f>VLOOKUP(D2,#REF!,2,FALSE)</f>
        <v>#REF!</v>
      </c>
    </row>
    <row r="3" spans="1:111" x14ac:dyDescent="0.25">
      <c r="A3" s="14" t="s">
        <v>192</v>
      </c>
      <c r="B3" s="14" t="s">
        <v>78</v>
      </c>
      <c r="C3" s="14" t="s">
        <v>211</v>
      </c>
      <c r="D3" s="14" t="s">
        <v>27</v>
      </c>
      <c r="E3" s="15">
        <v>43160</v>
      </c>
      <c r="F3" s="14" t="s">
        <v>194</v>
      </c>
      <c r="G3" s="14" t="s">
        <v>195</v>
      </c>
      <c r="H3" s="16">
        <v>31</v>
      </c>
      <c r="I3" s="17">
        <v>97.75</v>
      </c>
      <c r="J3" s="16">
        <v>0</v>
      </c>
      <c r="K3" s="16">
        <v>0</v>
      </c>
      <c r="L3" s="17">
        <v>88.36</v>
      </c>
      <c r="M3" s="15">
        <v>43070</v>
      </c>
      <c r="N3" s="16">
        <v>0.5</v>
      </c>
      <c r="O3" s="17">
        <v>509.71</v>
      </c>
      <c r="P3" s="17">
        <v>0</v>
      </c>
      <c r="Q3" s="17">
        <v>28.79</v>
      </c>
      <c r="R3" s="17">
        <v>43.18</v>
      </c>
      <c r="S3" s="17">
        <v>15.15</v>
      </c>
      <c r="T3" s="17">
        <v>71.97</v>
      </c>
      <c r="U3" s="17">
        <v>30.3</v>
      </c>
      <c r="V3" s="17">
        <v>0</v>
      </c>
      <c r="W3" s="17">
        <v>21.21</v>
      </c>
      <c r="X3" s="17">
        <v>31.82</v>
      </c>
      <c r="Y3" s="17">
        <v>53.03</v>
      </c>
      <c r="Z3" s="17">
        <v>0</v>
      </c>
      <c r="AA3" s="17">
        <v>7.58</v>
      </c>
      <c r="AB3" s="17">
        <v>11.36</v>
      </c>
      <c r="AC3" s="17">
        <v>18.940000000000001</v>
      </c>
      <c r="AD3" s="17">
        <v>0</v>
      </c>
      <c r="AE3" s="17">
        <v>0</v>
      </c>
      <c r="AF3" s="17">
        <v>0</v>
      </c>
      <c r="AG3" s="17">
        <v>0</v>
      </c>
      <c r="AH3" s="17">
        <v>0</v>
      </c>
      <c r="AI3" s="17">
        <v>0</v>
      </c>
      <c r="AJ3" s="17">
        <v>0</v>
      </c>
      <c r="AK3" s="17">
        <v>0</v>
      </c>
      <c r="AL3" s="17">
        <v>0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0</v>
      </c>
      <c r="AU3" s="17">
        <v>0</v>
      </c>
      <c r="AV3" s="17">
        <v>0</v>
      </c>
      <c r="AW3" s="17">
        <v>0</v>
      </c>
      <c r="AX3" s="17">
        <v>0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0</v>
      </c>
      <c r="BE3" s="17">
        <v>0</v>
      </c>
      <c r="BF3" s="17">
        <v>0</v>
      </c>
      <c r="BG3" s="17">
        <v>0</v>
      </c>
      <c r="BH3" s="17">
        <v>0</v>
      </c>
      <c r="BI3" s="17">
        <v>0</v>
      </c>
      <c r="BJ3" s="15">
        <v>43207</v>
      </c>
      <c r="BK3" s="14" t="s">
        <v>79</v>
      </c>
      <c r="BL3" s="17">
        <v>0</v>
      </c>
      <c r="BM3" s="17">
        <v>0</v>
      </c>
      <c r="BN3" s="17">
        <v>0</v>
      </c>
      <c r="BO3" s="17">
        <v>0</v>
      </c>
      <c r="BP3" s="17">
        <v>15.15</v>
      </c>
      <c r="BQ3" s="17">
        <v>0</v>
      </c>
      <c r="BR3" s="17">
        <v>30.3</v>
      </c>
      <c r="BS3" s="17">
        <v>0</v>
      </c>
      <c r="BT3" s="17">
        <v>0</v>
      </c>
      <c r="BU3" s="17">
        <v>0</v>
      </c>
      <c r="BV3" s="17">
        <v>0</v>
      </c>
      <c r="BW3" s="17">
        <v>0</v>
      </c>
      <c r="BX3" s="17">
        <v>0</v>
      </c>
      <c r="BY3" s="17">
        <v>0</v>
      </c>
      <c r="BZ3" s="17">
        <v>0</v>
      </c>
      <c r="CA3" s="17">
        <v>0</v>
      </c>
      <c r="CB3" s="17">
        <v>0</v>
      </c>
      <c r="CC3" s="17">
        <v>0</v>
      </c>
      <c r="CD3" s="17">
        <v>0</v>
      </c>
      <c r="CE3" s="17">
        <v>0</v>
      </c>
      <c r="CF3" s="17">
        <v>0</v>
      </c>
      <c r="CG3" s="17">
        <v>0</v>
      </c>
      <c r="CH3" s="17">
        <v>0</v>
      </c>
      <c r="CI3" s="17">
        <v>0</v>
      </c>
      <c r="CJ3" s="17">
        <v>0</v>
      </c>
      <c r="CK3" s="17">
        <v>0</v>
      </c>
      <c r="CL3" s="17">
        <v>0</v>
      </c>
      <c r="CM3" s="17">
        <v>0</v>
      </c>
      <c r="CN3" s="17">
        <v>0</v>
      </c>
      <c r="CO3" s="17">
        <v>0</v>
      </c>
      <c r="CP3" s="17">
        <v>0</v>
      </c>
      <c r="CQ3" s="17">
        <v>0</v>
      </c>
      <c r="CR3" s="17">
        <v>0</v>
      </c>
      <c r="CS3" s="17">
        <v>0</v>
      </c>
      <c r="CT3" s="17">
        <v>0</v>
      </c>
      <c r="CU3" s="17">
        <v>0</v>
      </c>
      <c r="CV3" s="17">
        <v>0</v>
      </c>
      <c r="CW3" s="17">
        <v>0</v>
      </c>
      <c r="CX3" s="17">
        <v>0</v>
      </c>
      <c r="CY3" s="17">
        <v>0</v>
      </c>
      <c r="CZ3" s="17">
        <v>0</v>
      </c>
      <c r="DA3" s="17">
        <v>0</v>
      </c>
      <c r="DB3" s="17">
        <v>0</v>
      </c>
      <c r="DC3" s="17">
        <v>0</v>
      </c>
      <c r="DD3" s="17">
        <v>0</v>
      </c>
      <c r="DE3" s="17">
        <v>80.599999999999994</v>
      </c>
      <c r="DF3" s="15">
        <v>43132</v>
      </c>
      <c r="DG3" t="e">
        <f>VLOOKUP(D3,#REF!,2,FALSE)</f>
        <v>#REF!</v>
      </c>
    </row>
    <row r="4" spans="1:111" x14ac:dyDescent="0.25">
      <c r="A4" s="14" t="s">
        <v>192</v>
      </c>
      <c r="B4" s="14" t="s">
        <v>78</v>
      </c>
      <c r="C4" s="14" t="s">
        <v>211</v>
      </c>
      <c r="D4" s="14" t="s">
        <v>30</v>
      </c>
      <c r="E4" s="15">
        <v>43160</v>
      </c>
      <c r="F4" s="14" t="s">
        <v>194</v>
      </c>
      <c r="G4" s="14" t="s">
        <v>195</v>
      </c>
      <c r="H4" s="16">
        <v>31</v>
      </c>
      <c r="I4" s="17">
        <v>120</v>
      </c>
      <c r="J4" s="16">
        <v>0</v>
      </c>
      <c r="K4" s="16">
        <v>0</v>
      </c>
      <c r="L4" s="17">
        <v>88.36</v>
      </c>
      <c r="M4" s="15">
        <v>43070</v>
      </c>
      <c r="N4" s="16">
        <v>0.5</v>
      </c>
      <c r="O4" s="17">
        <v>509.71</v>
      </c>
      <c r="P4" s="17">
        <v>0</v>
      </c>
      <c r="Q4" s="17">
        <v>35.340000000000003</v>
      </c>
      <c r="R4" s="17">
        <v>53.01</v>
      </c>
      <c r="S4" s="17">
        <v>18.600000000000001</v>
      </c>
      <c r="T4" s="17">
        <v>88.35</v>
      </c>
      <c r="U4" s="17">
        <v>37.200000000000003</v>
      </c>
      <c r="V4" s="17">
        <v>0</v>
      </c>
      <c r="W4" s="17">
        <v>26.04</v>
      </c>
      <c r="X4" s="17">
        <v>39.06</v>
      </c>
      <c r="Y4" s="17">
        <v>65.099999999999994</v>
      </c>
      <c r="Z4" s="17">
        <v>0</v>
      </c>
      <c r="AA4" s="17">
        <v>9.3000000000000007</v>
      </c>
      <c r="AB4" s="17">
        <v>13.95</v>
      </c>
      <c r="AC4" s="17">
        <v>23.25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0</v>
      </c>
      <c r="AX4" s="17">
        <v>0</v>
      </c>
      <c r="AY4" s="17">
        <v>0</v>
      </c>
      <c r="AZ4" s="17">
        <v>0</v>
      </c>
      <c r="BA4" s="17">
        <v>0</v>
      </c>
      <c r="BB4" s="17">
        <v>0</v>
      </c>
      <c r="BC4" s="17">
        <v>0</v>
      </c>
      <c r="BD4" s="17">
        <v>0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5">
        <v>43207</v>
      </c>
      <c r="BK4" s="14" t="s">
        <v>79</v>
      </c>
      <c r="BL4" s="17">
        <v>0</v>
      </c>
      <c r="BM4" s="17">
        <v>0</v>
      </c>
      <c r="BN4" s="17">
        <v>0</v>
      </c>
      <c r="BO4" s="17">
        <v>0</v>
      </c>
      <c r="BP4" s="17">
        <v>18.600000000000001</v>
      </c>
      <c r="BQ4" s="17">
        <v>0</v>
      </c>
      <c r="BR4" s="17">
        <v>37.200000000000003</v>
      </c>
      <c r="BS4" s="17">
        <v>0</v>
      </c>
      <c r="BT4" s="17">
        <v>0</v>
      </c>
      <c r="BU4" s="17">
        <v>0</v>
      </c>
      <c r="BV4" s="17">
        <v>0</v>
      </c>
      <c r="BW4" s="17">
        <v>0</v>
      </c>
      <c r="BX4" s="17">
        <v>0</v>
      </c>
      <c r="BY4" s="17">
        <v>0</v>
      </c>
      <c r="BZ4" s="17">
        <v>0</v>
      </c>
      <c r="CA4" s="17">
        <v>0</v>
      </c>
      <c r="CB4" s="17">
        <v>0</v>
      </c>
      <c r="CC4" s="17">
        <v>0</v>
      </c>
      <c r="CD4" s="17">
        <v>0</v>
      </c>
      <c r="CE4" s="17">
        <v>0</v>
      </c>
      <c r="CF4" s="17">
        <v>0</v>
      </c>
      <c r="CG4" s="17">
        <v>0</v>
      </c>
      <c r="CH4" s="17">
        <v>0</v>
      </c>
      <c r="CI4" s="17">
        <v>0</v>
      </c>
      <c r="CJ4" s="17">
        <v>0</v>
      </c>
      <c r="CK4" s="17">
        <v>0</v>
      </c>
      <c r="CL4" s="17">
        <v>0</v>
      </c>
      <c r="CM4" s="17">
        <v>0</v>
      </c>
      <c r="CN4" s="17">
        <v>0</v>
      </c>
      <c r="CO4" s="17">
        <v>0</v>
      </c>
      <c r="CP4" s="17">
        <v>0</v>
      </c>
      <c r="CQ4" s="17">
        <v>0</v>
      </c>
      <c r="CR4" s="17">
        <v>0</v>
      </c>
      <c r="CS4" s="17">
        <v>0</v>
      </c>
      <c r="CT4" s="17">
        <v>0</v>
      </c>
      <c r="CU4" s="17">
        <v>0</v>
      </c>
      <c r="CV4" s="17">
        <v>0</v>
      </c>
      <c r="CW4" s="17">
        <v>0</v>
      </c>
      <c r="CX4" s="17">
        <v>0</v>
      </c>
      <c r="CY4" s="17">
        <v>0</v>
      </c>
      <c r="CZ4" s="17">
        <v>0</v>
      </c>
      <c r="DA4" s="17">
        <v>0</v>
      </c>
      <c r="DB4" s="17">
        <v>0</v>
      </c>
      <c r="DC4" s="17">
        <v>0</v>
      </c>
      <c r="DD4" s="17">
        <v>0</v>
      </c>
      <c r="DE4" s="17">
        <v>80.599999999999994</v>
      </c>
      <c r="DF4" s="15">
        <v>43132</v>
      </c>
      <c r="DG4" t="e">
        <f>VLOOKUP(D4,#REF!,2,FALSE)</f>
        <v>#REF!</v>
      </c>
    </row>
    <row r="5" spans="1:111" x14ac:dyDescent="0.25">
      <c r="A5" s="14" t="s">
        <v>192</v>
      </c>
      <c r="B5" s="14" t="s">
        <v>78</v>
      </c>
      <c r="C5" s="14" t="s">
        <v>211</v>
      </c>
      <c r="D5" s="14" t="s">
        <v>22</v>
      </c>
      <c r="E5" s="15">
        <v>43160</v>
      </c>
      <c r="F5" s="14" t="s">
        <v>194</v>
      </c>
      <c r="G5" s="14" t="s">
        <v>195</v>
      </c>
      <c r="H5" s="16">
        <v>31</v>
      </c>
      <c r="I5" s="17">
        <v>97.75</v>
      </c>
      <c r="J5" s="16">
        <v>0</v>
      </c>
      <c r="K5" s="16">
        <v>0</v>
      </c>
      <c r="L5" s="17">
        <v>88.36</v>
      </c>
      <c r="M5" s="15">
        <v>43070</v>
      </c>
      <c r="N5" s="16">
        <v>0.5</v>
      </c>
      <c r="O5" s="17">
        <v>509.71</v>
      </c>
      <c r="P5" s="17">
        <v>0</v>
      </c>
      <c r="Q5" s="17">
        <v>28.79</v>
      </c>
      <c r="R5" s="17">
        <v>43.18</v>
      </c>
      <c r="S5" s="17">
        <v>15.15</v>
      </c>
      <c r="T5" s="17">
        <v>71.97</v>
      </c>
      <c r="U5" s="17">
        <v>30.3</v>
      </c>
      <c r="V5" s="17">
        <v>0</v>
      </c>
      <c r="W5" s="17">
        <v>21.21</v>
      </c>
      <c r="X5" s="17">
        <v>31.82</v>
      </c>
      <c r="Y5" s="17">
        <v>53.03</v>
      </c>
      <c r="Z5" s="17">
        <v>0</v>
      </c>
      <c r="AA5" s="17">
        <v>7.58</v>
      </c>
      <c r="AB5" s="17">
        <v>11.36</v>
      </c>
      <c r="AC5" s="17">
        <v>18.940000000000001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0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5">
        <v>43207</v>
      </c>
      <c r="BK5" s="14" t="s">
        <v>79</v>
      </c>
      <c r="BL5" s="17">
        <v>0</v>
      </c>
      <c r="BM5" s="17">
        <v>0</v>
      </c>
      <c r="BN5" s="17">
        <v>0</v>
      </c>
      <c r="BO5" s="17">
        <v>0</v>
      </c>
      <c r="BP5" s="17">
        <v>15.15</v>
      </c>
      <c r="BQ5" s="17">
        <v>0</v>
      </c>
      <c r="BR5" s="17">
        <v>30.3</v>
      </c>
      <c r="BS5" s="17">
        <v>0</v>
      </c>
      <c r="BT5" s="17">
        <v>0</v>
      </c>
      <c r="BU5" s="17">
        <v>0</v>
      </c>
      <c r="BV5" s="17">
        <v>0</v>
      </c>
      <c r="BW5" s="17">
        <v>0</v>
      </c>
      <c r="BX5" s="17">
        <v>0</v>
      </c>
      <c r="BY5" s="17">
        <v>0</v>
      </c>
      <c r="BZ5" s="17">
        <v>0</v>
      </c>
      <c r="CA5" s="17">
        <v>0</v>
      </c>
      <c r="CB5" s="17">
        <v>0</v>
      </c>
      <c r="CC5" s="17">
        <v>0</v>
      </c>
      <c r="CD5" s="17">
        <v>0</v>
      </c>
      <c r="CE5" s="17">
        <v>0</v>
      </c>
      <c r="CF5" s="17">
        <v>0</v>
      </c>
      <c r="CG5" s="17">
        <v>0</v>
      </c>
      <c r="CH5" s="17">
        <v>0</v>
      </c>
      <c r="CI5" s="17">
        <v>0</v>
      </c>
      <c r="CJ5" s="17">
        <v>0</v>
      </c>
      <c r="CK5" s="17">
        <v>0</v>
      </c>
      <c r="CL5" s="17">
        <v>0</v>
      </c>
      <c r="CM5" s="17">
        <v>0</v>
      </c>
      <c r="CN5" s="17">
        <v>0</v>
      </c>
      <c r="CO5" s="17">
        <v>0</v>
      </c>
      <c r="CP5" s="17">
        <v>0</v>
      </c>
      <c r="CQ5" s="17">
        <v>0</v>
      </c>
      <c r="CR5" s="17">
        <v>0</v>
      </c>
      <c r="CS5" s="17">
        <v>0</v>
      </c>
      <c r="CT5" s="17">
        <v>0</v>
      </c>
      <c r="CU5" s="17">
        <v>0</v>
      </c>
      <c r="CV5" s="17">
        <v>0</v>
      </c>
      <c r="CW5" s="17">
        <v>0</v>
      </c>
      <c r="CX5" s="17">
        <v>0</v>
      </c>
      <c r="CY5" s="17">
        <v>0</v>
      </c>
      <c r="CZ5" s="17">
        <v>0</v>
      </c>
      <c r="DA5" s="17">
        <v>0</v>
      </c>
      <c r="DB5" s="17">
        <v>0</v>
      </c>
      <c r="DC5" s="17">
        <v>0</v>
      </c>
      <c r="DD5" s="17">
        <v>0</v>
      </c>
      <c r="DE5" s="17">
        <v>80.599999999999994</v>
      </c>
      <c r="DF5" s="15">
        <v>43132</v>
      </c>
      <c r="DG5" t="e">
        <f>VLOOKUP(D5,#REF!,2,FALSE)</f>
        <v>#REF!</v>
      </c>
    </row>
    <row r="6" spans="1:111" x14ac:dyDescent="0.25">
      <c r="A6" s="14" t="s">
        <v>192</v>
      </c>
      <c r="B6" s="14" t="s">
        <v>78</v>
      </c>
      <c r="C6" s="14" t="s">
        <v>211</v>
      </c>
      <c r="D6" s="14" t="s">
        <v>25</v>
      </c>
      <c r="E6" s="15">
        <v>43160</v>
      </c>
      <c r="F6" s="14" t="s">
        <v>194</v>
      </c>
      <c r="G6" s="14" t="s">
        <v>195</v>
      </c>
      <c r="H6" s="16">
        <v>31</v>
      </c>
      <c r="I6" s="17">
        <v>120</v>
      </c>
      <c r="J6" s="16">
        <v>0</v>
      </c>
      <c r="K6" s="16">
        <v>0</v>
      </c>
      <c r="L6" s="17">
        <v>88.36</v>
      </c>
      <c r="M6" s="15">
        <v>43070</v>
      </c>
      <c r="N6" s="16">
        <v>0.5</v>
      </c>
      <c r="O6" s="17">
        <v>509.71</v>
      </c>
      <c r="P6" s="17">
        <v>0</v>
      </c>
      <c r="Q6" s="17">
        <v>35.340000000000003</v>
      </c>
      <c r="R6" s="17">
        <v>53.01</v>
      </c>
      <c r="S6" s="17">
        <v>18.600000000000001</v>
      </c>
      <c r="T6" s="17">
        <v>88.35</v>
      </c>
      <c r="U6" s="17">
        <v>37.200000000000003</v>
      </c>
      <c r="V6" s="17">
        <v>0</v>
      </c>
      <c r="W6" s="17">
        <v>26.04</v>
      </c>
      <c r="X6" s="17">
        <v>39.06</v>
      </c>
      <c r="Y6" s="17">
        <v>65.099999999999994</v>
      </c>
      <c r="Z6" s="17">
        <v>0</v>
      </c>
      <c r="AA6" s="17">
        <v>9.3000000000000007</v>
      </c>
      <c r="AB6" s="17">
        <v>13.95</v>
      </c>
      <c r="AC6" s="17">
        <v>23.25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</v>
      </c>
      <c r="AS6" s="17">
        <v>0</v>
      </c>
      <c r="AT6" s="17">
        <v>0</v>
      </c>
      <c r="AU6" s="17">
        <v>0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</v>
      </c>
      <c r="BB6" s="17">
        <v>0</v>
      </c>
      <c r="BC6" s="17">
        <v>0</v>
      </c>
      <c r="BD6" s="17">
        <v>0</v>
      </c>
      <c r="BE6" s="17">
        <v>0</v>
      </c>
      <c r="BF6" s="17">
        <v>0</v>
      </c>
      <c r="BG6" s="17">
        <v>0</v>
      </c>
      <c r="BH6" s="17">
        <v>0</v>
      </c>
      <c r="BI6" s="17">
        <v>0</v>
      </c>
      <c r="BJ6" s="15">
        <v>43207</v>
      </c>
      <c r="BK6" s="14" t="s">
        <v>79</v>
      </c>
      <c r="BL6" s="17">
        <v>0</v>
      </c>
      <c r="BM6" s="17">
        <v>0</v>
      </c>
      <c r="BN6" s="17">
        <v>0</v>
      </c>
      <c r="BO6" s="17">
        <v>0</v>
      </c>
      <c r="BP6" s="17">
        <v>18.600000000000001</v>
      </c>
      <c r="BQ6" s="17">
        <v>0</v>
      </c>
      <c r="BR6" s="17">
        <v>37.200000000000003</v>
      </c>
      <c r="BS6" s="17">
        <v>0</v>
      </c>
      <c r="BT6" s="17">
        <v>0</v>
      </c>
      <c r="BU6" s="17">
        <v>0</v>
      </c>
      <c r="BV6" s="17">
        <v>0</v>
      </c>
      <c r="BW6" s="17">
        <v>0</v>
      </c>
      <c r="BX6" s="17">
        <v>0</v>
      </c>
      <c r="BY6" s="17">
        <v>0</v>
      </c>
      <c r="BZ6" s="17">
        <v>0</v>
      </c>
      <c r="CA6" s="17">
        <v>0</v>
      </c>
      <c r="CB6" s="17">
        <v>0</v>
      </c>
      <c r="CC6" s="17">
        <v>0</v>
      </c>
      <c r="CD6" s="17">
        <v>0</v>
      </c>
      <c r="CE6" s="17">
        <v>0</v>
      </c>
      <c r="CF6" s="17">
        <v>0</v>
      </c>
      <c r="CG6" s="17">
        <v>0</v>
      </c>
      <c r="CH6" s="17">
        <v>0</v>
      </c>
      <c r="CI6" s="17">
        <v>0</v>
      </c>
      <c r="CJ6" s="17">
        <v>0</v>
      </c>
      <c r="CK6" s="17">
        <v>0</v>
      </c>
      <c r="CL6" s="17">
        <v>0</v>
      </c>
      <c r="CM6" s="17">
        <v>0</v>
      </c>
      <c r="CN6" s="17">
        <v>0</v>
      </c>
      <c r="CO6" s="17">
        <v>0</v>
      </c>
      <c r="CP6" s="17">
        <v>0</v>
      </c>
      <c r="CQ6" s="17">
        <v>0</v>
      </c>
      <c r="CR6" s="17">
        <v>0</v>
      </c>
      <c r="CS6" s="17">
        <v>0</v>
      </c>
      <c r="CT6" s="17">
        <v>0</v>
      </c>
      <c r="CU6" s="17">
        <v>0</v>
      </c>
      <c r="CV6" s="17">
        <v>0</v>
      </c>
      <c r="CW6" s="17">
        <v>0</v>
      </c>
      <c r="CX6" s="17">
        <v>0</v>
      </c>
      <c r="CY6" s="17">
        <v>0</v>
      </c>
      <c r="CZ6" s="17">
        <v>0</v>
      </c>
      <c r="DA6" s="17">
        <v>0</v>
      </c>
      <c r="DB6" s="17">
        <v>0</v>
      </c>
      <c r="DC6" s="17">
        <v>0</v>
      </c>
      <c r="DD6" s="17">
        <v>0</v>
      </c>
      <c r="DE6" s="17">
        <v>80.599999999999994</v>
      </c>
      <c r="DF6" s="15">
        <v>43132</v>
      </c>
      <c r="DG6" t="e">
        <f>VLOOKUP(D6,#REF!,2,FALSE)</f>
        <v>#REF!</v>
      </c>
    </row>
    <row r="7" spans="1:111" x14ac:dyDescent="0.25">
      <c r="A7" s="14" t="s">
        <v>192</v>
      </c>
      <c r="B7" s="14" t="s">
        <v>78</v>
      </c>
      <c r="C7" s="14" t="s">
        <v>211</v>
      </c>
      <c r="D7" s="14" t="s">
        <v>57</v>
      </c>
      <c r="E7" s="15">
        <v>43160</v>
      </c>
      <c r="F7" s="14" t="s">
        <v>194</v>
      </c>
      <c r="G7" s="14" t="s">
        <v>195</v>
      </c>
      <c r="H7" s="16">
        <v>31</v>
      </c>
      <c r="I7" s="17">
        <v>92.36</v>
      </c>
      <c r="J7" s="16">
        <v>0</v>
      </c>
      <c r="K7" s="16">
        <v>0</v>
      </c>
      <c r="L7" s="17">
        <v>88.36</v>
      </c>
      <c r="M7" s="15">
        <v>43070</v>
      </c>
      <c r="N7" s="16">
        <v>0.5</v>
      </c>
      <c r="O7" s="17">
        <v>509.71</v>
      </c>
      <c r="P7" s="17">
        <v>0</v>
      </c>
      <c r="Q7" s="17">
        <v>27.2</v>
      </c>
      <c r="R7" s="17">
        <v>40.799999999999997</v>
      </c>
      <c r="S7" s="17">
        <v>14.32</v>
      </c>
      <c r="T7" s="17">
        <v>68</v>
      </c>
      <c r="U7" s="17">
        <v>28.63</v>
      </c>
      <c r="V7" s="17">
        <v>0</v>
      </c>
      <c r="W7" s="17">
        <v>20.04</v>
      </c>
      <c r="X7" s="17">
        <v>30.06</v>
      </c>
      <c r="Y7" s="17">
        <v>50.11</v>
      </c>
      <c r="Z7" s="17">
        <v>0</v>
      </c>
      <c r="AA7" s="17">
        <v>7.16</v>
      </c>
      <c r="AB7" s="17">
        <v>10.74</v>
      </c>
      <c r="AC7" s="17">
        <v>17.89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17">
        <v>0</v>
      </c>
      <c r="AX7" s="17">
        <v>0</v>
      </c>
      <c r="AY7" s="17">
        <v>0</v>
      </c>
      <c r="AZ7" s="17">
        <v>0</v>
      </c>
      <c r="BA7" s="17">
        <v>0</v>
      </c>
      <c r="BB7" s="17">
        <v>0</v>
      </c>
      <c r="BC7" s="17">
        <v>0</v>
      </c>
      <c r="BD7" s="17">
        <v>0</v>
      </c>
      <c r="BE7" s="17">
        <v>0</v>
      </c>
      <c r="BF7" s="17">
        <v>0</v>
      </c>
      <c r="BG7" s="17">
        <v>0</v>
      </c>
      <c r="BH7" s="17">
        <v>0</v>
      </c>
      <c r="BI7" s="17">
        <v>0</v>
      </c>
      <c r="BJ7" s="15">
        <v>43207</v>
      </c>
      <c r="BK7" s="14" t="s">
        <v>79</v>
      </c>
      <c r="BL7" s="17">
        <v>0</v>
      </c>
      <c r="BM7" s="17">
        <v>0</v>
      </c>
      <c r="BN7" s="17">
        <v>0</v>
      </c>
      <c r="BO7" s="17">
        <v>0</v>
      </c>
      <c r="BP7" s="17">
        <v>14.32</v>
      </c>
      <c r="BQ7" s="17">
        <v>0</v>
      </c>
      <c r="BR7" s="17">
        <v>28.63</v>
      </c>
      <c r="BS7" s="17">
        <v>0</v>
      </c>
      <c r="BT7" s="17">
        <v>0</v>
      </c>
      <c r="BU7" s="17">
        <v>0</v>
      </c>
      <c r="BV7" s="17">
        <v>0</v>
      </c>
      <c r="BW7" s="17">
        <v>0</v>
      </c>
      <c r="BX7" s="17">
        <v>0</v>
      </c>
      <c r="BY7" s="17">
        <v>0</v>
      </c>
      <c r="BZ7" s="17">
        <v>0</v>
      </c>
      <c r="CA7" s="17">
        <v>0</v>
      </c>
      <c r="CB7" s="17">
        <v>0</v>
      </c>
      <c r="CC7" s="17">
        <v>0</v>
      </c>
      <c r="CD7" s="17">
        <v>0</v>
      </c>
      <c r="CE7" s="17">
        <v>0</v>
      </c>
      <c r="CF7" s="17">
        <v>0</v>
      </c>
      <c r="CG7" s="17">
        <v>0</v>
      </c>
      <c r="CH7" s="17">
        <v>0</v>
      </c>
      <c r="CI7" s="17">
        <v>0</v>
      </c>
      <c r="CJ7" s="17">
        <v>0</v>
      </c>
      <c r="CK7" s="17">
        <v>0</v>
      </c>
      <c r="CL7" s="17">
        <v>0</v>
      </c>
      <c r="CM7" s="17">
        <v>0</v>
      </c>
      <c r="CN7" s="17">
        <v>0</v>
      </c>
      <c r="CO7" s="17">
        <v>0</v>
      </c>
      <c r="CP7" s="17">
        <v>0</v>
      </c>
      <c r="CQ7" s="17">
        <v>0</v>
      </c>
      <c r="CR7" s="17">
        <v>0</v>
      </c>
      <c r="CS7" s="17">
        <v>0</v>
      </c>
      <c r="CT7" s="17">
        <v>0</v>
      </c>
      <c r="CU7" s="17">
        <v>0</v>
      </c>
      <c r="CV7" s="17">
        <v>0</v>
      </c>
      <c r="CW7" s="17">
        <v>0</v>
      </c>
      <c r="CX7" s="17">
        <v>0</v>
      </c>
      <c r="CY7" s="17">
        <v>0</v>
      </c>
      <c r="CZ7" s="17">
        <v>0</v>
      </c>
      <c r="DA7" s="17">
        <v>0</v>
      </c>
      <c r="DB7" s="17">
        <v>0</v>
      </c>
      <c r="DC7" s="17">
        <v>0</v>
      </c>
      <c r="DD7" s="17">
        <v>0</v>
      </c>
      <c r="DE7" s="17">
        <v>80.599999999999994</v>
      </c>
      <c r="DF7" s="15">
        <v>43132</v>
      </c>
      <c r="DG7" t="e">
        <f>VLOOKUP(D7,#REF!,2,FALSE)</f>
        <v>#REF!</v>
      </c>
    </row>
    <row r="8" spans="1:111" x14ac:dyDescent="0.25">
      <c r="A8" s="14" t="s">
        <v>192</v>
      </c>
      <c r="B8" s="14" t="s">
        <v>78</v>
      </c>
      <c r="C8" s="14" t="s">
        <v>211</v>
      </c>
      <c r="D8" s="14" t="s">
        <v>46</v>
      </c>
      <c r="E8" s="15">
        <v>43160</v>
      </c>
      <c r="F8" s="14" t="s">
        <v>194</v>
      </c>
      <c r="G8" s="14" t="s">
        <v>195</v>
      </c>
      <c r="H8" s="16">
        <v>31</v>
      </c>
      <c r="I8" s="17">
        <v>120</v>
      </c>
      <c r="J8" s="16">
        <v>0</v>
      </c>
      <c r="K8" s="16">
        <v>0</v>
      </c>
      <c r="L8" s="17">
        <v>88.36</v>
      </c>
      <c r="M8" s="15">
        <v>43070</v>
      </c>
      <c r="N8" s="16">
        <v>0.5</v>
      </c>
      <c r="O8" s="17">
        <v>509.71</v>
      </c>
      <c r="P8" s="17">
        <v>0</v>
      </c>
      <c r="Q8" s="17">
        <v>35.340000000000003</v>
      </c>
      <c r="R8" s="17">
        <v>53.01</v>
      </c>
      <c r="S8" s="17">
        <v>18.600000000000001</v>
      </c>
      <c r="T8" s="17">
        <v>88.35</v>
      </c>
      <c r="U8" s="17">
        <v>37.200000000000003</v>
      </c>
      <c r="V8" s="17">
        <v>0</v>
      </c>
      <c r="W8" s="17">
        <v>26.04</v>
      </c>
      <c r="X8" s="17">
        <v>39.06</v>
      </c>
      <c r="Y8" s="17">
        <v>65.099999999999994</v>
      </c>
      <c r="Z8" s="17">
        <v>0</v>
      </c>
      <c r="AA8" s="17">
        <v>9.3000000000000007</v>
      </c>
      <c r="AB8" s="17">
        <v>13.95</v>
      </c>
      <c r="AC8" s="17">
        <v>23.25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17">
        <v>0</v>
      </c>
      <c r="AX8" s="17">
        <v>0</v>
      </c>
      <c r="AY8" s="17">
        <v>0</v>
      </c>
      <c r="AZ8" s="17">
        <v>0</v>
      </c>
      <c r="BA8" s="17">
        <v>0</v>
      </c>
      <c r="BB8" s="17">
        <v>0</v>
      </c>
      <c r="BC8" s="17">
        <v>0</v>
      </c>
      <c r="BD8" s="17">
        <v>0</v>
      </c>
      <c r="BE8" s="17">
        <v>0</v>
      </c>
      <c r="BF8" s="17">
        <v>0</v>
      </c>
      <c r="BG8" s="17">
        <v>0</v>
      </c>
      <c r="BH8" s="17">
        <v>0</v>
      </c>
      <c r="BI8" s="17">
        <v>0</v>
      </c>
      <c r="BJ8" s="15">
        <v>43207</v>
      </c>
      <c r="BK8" s="14" t="s">
        <v>79</v>
      </c>
      <c r="BL8" s="17">
        <v>0</v>
      </c>
      <c r="BM8" s="17">
        <v>0</v>
      </c>
      <c r="BN8" s="17">
        <v>0</v>
      </c>
      <c r="BO8" s="17">
        <v>0</v>
      </c>
      <c r="BP8" s="17">
        <v>18.600000000000001</v>
      </c>
      <c r="BQ8" s="17">
        <v>0</v>
      </c>
      <c r="BR8" s="17">
        <v>37.200000000000003</v>
      </c>
      <c r="BS8" s="17">
        <v>0</v>
      </c>
      <c r="BT8" s="17">
        <v>0</v>
      </c>
      <c r="BU8" s="17">
        <v>0</v>
      </c>
      <c r="BV8" s="17">
        <v>0</v>
      </c>
      <c r="BW8" s="17">
        <v>0</v>
      </c>
      <c r="BX8" s="17">
        <v>0</v>
      </c>
      <c r="BY8" s="17">
        <v>0</v>
      </c>
      <c r="BZ8" s="17">
        <v>0</v>
      </c>
      <c r="CA8" s="17">
        <v>0</v>
      </c>
      <c r="CB8" s="17">
        <v>0</v>
      </c>
      <c r="CC8" s="17">
        <v>0</v>
      </c>
      <c r="CD8" s="17">
        <v>0</v>
      </c>
      <c r="CE8" s="17">
        <v>0</v>
      </c>
      <c r="CF8" s="17">
        <v>0</v>
      </c>
      <c r="CG8" s="17">
        <v>0</v>
      </c>
      <c r="CH8" s="17">
        <v>0</v>
      </c>
      <c r="CI8" s="17">
        <v>0</v>
      </c>
      <c r="CJ8" s="17">
        <v>0</v>
      </c>
      <c r="CK8" s="17">
        <v>0</v>
      </c>
      <c r="CL8" s="17">
        <v>0</v>
      </c>
      <c r="CM8" s="17">
        <v>0</v>
      </c>
      <c r="CN8" s="17">
        <v>0</v>
      </c>
      <c r="CO8" s="17">
        <v>0</v>
      </c>
      <c r="CP8" s="17">
        <v>0</v>
      </c>
      <c r="CQ8" s="17">
        <v>0</v>
      </c>
      <c r="CR8" s="17">
        <v>0</v>
      </c>
      <c r="CS8" s="17">
        <v>0</v>
      </c>
      <c r="CT8" s="17">
        <v>0</v>
      </c>
      <c r="CU8" s="17">
        <v>0</v>
      </c>
      <c r="CV8" s="17">
        <v>0</v>
      </c>
      <c r="CW8" s="17">
        <v>0</v>
      </c>
      <c r="CX8" s="17">
        <v>0</v>
      </c>
      <c r="CY8" s="17">
        <v>0</v>
      </c>
      <c r="CZ8" s="17">
        <v>0</v>
      </c>
      <c r="DA8" s="17">
        <v>0</v>
      </c>
      <c r="DB8" s="17">
        <v>0</v>
      </c>
      <c r="DC8" s="17">
        <v>0</v>
      </c>
      <c r="DD8" s="17">
        <v>0</v>
      </c>
      <c r="DE8" s="17">
        <v>80.599999999999994</v>
      </c>
      <c r="DF8" s="15">
        <v>43132</v>
      </c>
      <c r="DG8" t="e">
        <f>VLOOKUP(D8,#REF!,2,FALSE)</f>
        <v>#REF!</v>
      </c>
    </row>
    <row r="9" spans="1:111" x14ac:dyDescent="0.25">
      <c r="A9" s="14" t="s">
        <v>192</v>
      </c>
      <c r="B9" s="14" t="s">
        <v>78</v>
      </c>
      <c r="C9" s="14" t="s">
        <v>211</v>
      </c>
      <c r="D9" s="14" t="s">
        <v>13</v>
      </c>
      <c r="E9" s="15">
        <v>43160</v>
      </c>
      <c r="F9" s="14" t="s">
        <v>194</v>
      </c>
      <c r="G9" s="14" t="s">
        <v>195</v>
      </c>
      <c r="H9" s="16">
        <v>31</v>
      </c>
      <c r="I9" s="17">
        <v>120</v>
      </c>
      <c r="J9" s="16">
        <v>0</v>
      </c>
      <c r="K9" s="16">
        <v>0</v>
      </c>
      <c r="L9" s="17">
        <v>88.36</v>
      </c>
      <c r="M9" s="15">
        <v>43070</v>
      </c>
      <c r="N9" s="16">
        <v>0.5</v>
      </c>
      <c r="O9" s="17">
        <v>509.71</v>
      </c>
      <c r="P9" s="17">
        <v>0</v>
      </c>
      <c r="Q9" s="17">
        <v>35.340000000000003</v>
      </c>
      <c r="R9" s="17">
        <v>53.01</v>
      </c>
      <c r="S9" s="17">
        <v>18.600000000000001</v>
      </c>
      <c r="T9" s="17">
        <v>88.35</v>
      </c>
      <c r="U9" s="17">
        <v>37.200000000000003</v>
      </c>
      <c r="V9" s="17">
        <v>0</v>
      </c>
      <c r="W9" s="17">
        <v>26.04</v>
      </c>
      <c r="X9" s="17">
        <v>39.06</v>
      </c>
      <c r="Y9" s="17">
        <v>65.099999999999994</v>
      </c>
      <c r="Z9" s="17">
        <v>0</v>
      </c>
      <c r="AA9" s="17">
        <v>9.3000000000000007</v>
      </c>
      <c r="AB9" s="17">
        <v>13.95</v>
      </c>
      <c r="AC9" s="17">
        <v>23.25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17">
        <v>0</v>
      </c>
      <c r="AX9" s="17">
        <v>0</v>
      </c>
      <c r="AY9" s="17">
        <v>0</v>
      </c>
      <c r="AZ9" s="17">
        <v>0</v>
      </c>
      <c r="BA9" s="17">
        <v>0</v>
      </c>
      <c r="BB9" s="17">
        <v>0</v>
      </c>
      <c r="BC9" s="17">
        <v>0</v>
      </c>
      <c r="BD9" s="17">
        <v>0</v>
      </c>
      <c r="BE9" s="17">
        <v>0</v>
      </c>
      <c r="BF9" s="17">
        <v>0</v>
      </c>
      <c r="BG9" s="17">
        <v>0</v>
      </c>
      <c r="BH9" s="17">
        <v>0</v>
      </c>
      <c r="BI9" s="17">
        <v>0</v>
      </c>
      <c r="BJ9" s="15">
        <v>43207</v>
      </c>
      <c r="BK9" s="14" t="s">
        <v>79</v>
      </c>
      <c r="BL9" s="17">
        <v>0</v>
      </c>
      <c r="BM9" s="17">
        <v>0</v>
      </c>
      <c r="BN9" s="17">
        <v>0</v>
      </c>
      <c r="BO9" s="17">
        <v>0</v>
      </c>
      <c r="BP9" s="17">
        <v>18.600000000000001</v>
      </c>
      <c r="BQ9" s="17">
        <v>0</v>
      </c>
      <c r="BR9" s="17">
        <v>37.200000000000003</v>
      </c>
      <c r="BS9" s="17">
        <v>0</v>
      </c>
      <c r="BT9" s="17">
        <v>0</v>
      </c>
      <c r="BU9" s="17">
        <v>0</v>
      </c>
      <c r="BV9" s="17">
        <v>0</v>
      </c>
      <c r="BW9" s="17">
        <v>0</v>
      </c>
      <c r="BX9" s="17">
        <v>0</v>
      </c>
      <c r="BY9" s="17">
        <v>0</v>
      </c>
      <c r="BZ9" s="17">
        <v>0</v>
      </c>
      <c r="CA9" s="17">
        <v>0</v>
      </c>
      <c r="CB9" s="17">
        <v>0</v>
      </c>
      <c r="CC9" s="17">
        <v>0</v>
      </c>
      <c r="CD9" s="17">
        <v>0</v>
      </c>
      <c r="CE9" s="17">
        <v>0</v>
      </c>
      <c r="CF9" s="17">
        <v>0</v>
      </c>
      <c r="CG9" s="17">
        <v>0</v>
      </c>
      <c r="CH9" s="17">
        <v>0</v>
      </c>
      <c r="CI9" s="17">
        <v>0</v>
      </c>
      <c r="CJ9" s="17">
        <v>0</v>
      </c>
      <c r="CK9" s="17">
        <v>0</v>
      </c>
      <c r="CL9" s="17">
        <v>0</v>
      </c>
      <c r="CM9" s="17">
        <v>0</v>
      </c>
      <c r="CN9" s="17">
        <v>0</v>
      </c>
      <c r="CO9" s="17">
        <v>0</v>
      </c>
      <c r="CP9" s="17">
        <v>0</v>
      </c>
      <c r="CQ9" s="17">
        <v>0</v>
      </c>
      <c r="CR9" s="17">
        <v>0</v>
      </c>
      <c r="CS9" s="17">
        <v>0</v>
      </c>
      <c r="CT9" s="17">
        <v>0</v>
      </c>
      <c r="CU9" s="17">
        <v>0</v>
      </c>
      <c r="CV9" s="17">
        <v>0</v>
      </c>
      <c r="CW9" s="17">
        <v>0</v>
      </c>
      <c r="CX9" s="17">
        <v>0</v>
      </c>
      <c r="CY9" s="17">
        <v>0</v>
      </c>
      <c r="CZ9" s="17">
        <v>0</v>
      </c>
      <c r="DA9" s="17">
        <v>0</v>
      </c>
      <c r="DB9" s="17">
        <v>0</v>
      </c>
      <c r="DC9" s="17">
        <v>0</v>
      </c>
      <c r="DD9" s="17">
        <v>0</v>
      </c>
      <c r="DE9" s="17">
        <v>80.599999999999994</v>
      </c>
      <c r="DF9" s="15">
        <v>43132</v>
      </c>
      <c r="DG9" t="e">
        <f>VLOOKUP(D9,#REF!,2,FALSE)</f>
        <v>#REF!</v>
      </c>
    </row>
    <row r="10" spans="1:111" x14ac:dyDescent="0.25">
      <c r="A10" s="14" t="s">
        <v>192</v>
      </c>
      <c r="B10" s="14" t="s">
        <v>78</v>
      </c>
      <c r="C10" s="14" t="s">
        <v>211</v>
      </c>
      <c r="D10" s="14" t="s">
        <v>18</v>
      </c>
      <c r="E10" s="15">
        <v>43160</v>
      </c>
      <c r="F10" s="14" t="s">
        <v>194</v>
      </c>
      <c r="G10" s="14" t="s">
        <v>195</v>
      </c>
      <c r="H10" s="16">
        <v>31</v>
      </c>
      <c r="I10" s="17">
        <v>92.35</v>
      </c>
      <c r="J10" s="16">
        <v>0</v>
      </c>
      <c r="K10" s="16">
        <v>0</v>
      </c>
      <c r="L10" s="17">
        <v>88.36</v>
      </c>
      <c r="M10" s="15">
        <v>43070</v>
      </c>
      <c r="N10" s="16">
        <v>0.5</v>
      </c>
      <c r="O10" s="17">
        <v>509.71</v>
      </c>
      <c r="P10" s="17">
        <v>0</v>
      </c>
      <c r="Q10" s="17">
        <v>27.2</v>
      </c>
      <c r="R10" s="17">
        <v>40.799999999999997</v>
      </c>
      <c r="S10" s="17">
        <v>14.31</v>
      </c>
      <c r="T10" s="17">
        <v>67.989999999999995</v>
      </c>
      <c r="U10" s="17">
        <v>28.63</v>
      </c>
      <c r="V10" s="17">
        <v>0</v>
      </c>
      <c r="W10" s="17">
        <v>20.04</v>
      </c>
      <c r="X10" s="17">
        <v>30.06</v>
      </c>
      <c r="Y10" s="17">
        <v>50.1</v>
      </c>
      <c r="Z10" s="17">
        <v>0</v>
      </c>
      <c r="AA10" s="17">
        <v>7.16</v>
      </c>
      <c r="AB10" s="17">
        <v>10.74</v>
      </c>
      <c r="AC10" s="17">
        <v>17.89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17">
        <v>0</v>
      </c>
      <c r="AX10" s="17">
        <v>0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7">
        <v>0</v>
      </c>
      <c r="BE10" s="17">
        <v>0</v>
      </c>
      <c r="BF10" s="17">
        <v>0</v>
      </c>
      <c r="BG10" s="17">
        <v>0</v>
      </c>
      <c r="BH10" s="17">
        <v>0</v>
      </c>
      <c r="BI10" s="17">
        <v>0</v>
      </c>
      <c r="BJ10" s="15">
        <v>43207</v>
      </c>
      <c r="BK10" s="14" t="s">
        <v>79</v>
      </c>
      <c r="BL10" s="17">
        <v>0</v>
      </c>
      <c r="BM10" s="17">
        <v>0</v>
      </c>
      <c r="BN10" s="17">
        <v>0</v>
      </c>
      <c r="BO10" s="17">
        <v>0</v>
      </c>
      <c r="BP10" s="17">
        <v>14.31</v>
      </c>
      <c r="BQ10" s="17">
        <v>0</v>
      </c>
      <c r="BR10" s="17">
        <v>28.63</v>
      </c>
      <c r="BS10" s="17">
        <v>0</v>
      </c>
      <c r="BT10" s="17">
        <v>0</v>
      </c>
      <c r="BU10" s="17">
        <v>0</v>
      </c>
      <c r="BV10" s="17">
        <v>0</v>
      </c>
      <c r="BW10" s="17">
        <v>0</v>
      </c>
      <c r="BX10" s="17">
        <v>0</v>
      </c>
      <c r="BY10" s="17">
        <v>0</v>
      </c>
      <c r="BZ10" s="17">
        <v>0</v>
      </c>
      <c r="CA10" s="17">
        <v>0</v>
      </c>
      <c r="CB10" s="17">
        <v>0</v>
      </c>
      <c r="CC10" s="17">
        <v>0</v>
      </c>
      <c r="CD10" s="17">
        <v>0</v>
      </c>
      <c r="CE10" s="17">
        <v>0</v>
      </c>
      <c r="CF10" s="17">
        <v>0</v>
      </c>
      <c r="CG10" s="17">
        <v>0</v>
      </c>
      <c r="CH10" s="17">
        <v>0</v>
      </c>
      <c r="CI10" s="17">
        <v>0</v>
      </c>
      <c r="CJ10" s="17">
        <v>0</v>
      </c>
      <c r="CK10" s="17">
        <v>0</v>
      </c>
      <c r="CL10" s="17">
        <v>0</v>
      </c>
      <c r="CM10" s="17">
        <v>0</v>
      </c>
      <c r="CN10" s="17">
        <v>0</v>
      </c>
      <c r="CO10" s="17">
        <v>0</v>
      </c>
      <c r="CP10" s="17">
        <v>0</v>
      </c>
      <c r="CQ10" s="17">
        <v>0</v>
      </c>
      <c r="CR10" s="17">
        <v>0</v>
      </c>
      <c r="CS10" s="17">
        <v>0</v>
      </c>
      <c r="CT10" s="17">
        <v>0</v>
      </c>
      <c r="CU10" s="17">
        <v>0</v>
      </c>
      <c r="CV10" s="17">
        <v>0</v>
      </c>
      <c r="CW10" s="17">
        <v>0</v>
      </c>
      <c r="CX10" s="17">
        <v>0</v>
      </c>
      <c r="CY10" s="17">
        <v>0</v>
      </c>
      <c r="CZ10" s="17">
        <v>0</v>
      </c>
      <c r="DA10" s="17">
        <v>0</v>
      </c>
      <c r="DB10" s="17">
        <v>0</v>
      </c>
      <c r="DC10" s="17">
        <v>0</v>
      </c>
      <c r="DD10" s="17">
        <v>0</v>
      </c>
      <c r="DE10" s="17">
        <v>80.599999999999994</v>
      </c>
      <c r="DF10" s="15">
        <v>43132</v>
      </c>
      <c r="DG10" t="e">
        <f>VLOOKUP(D10,#REF!,2,FALSE)</f>
        <v>#REF!</v>
      </c>
    </row>
    <row r="11" spans="1:111" x14ac:dyDescent="0.25">
      <c r="A11" s="14" t="s">
        <v>192</v>
      </c>
      <c r="B11" s="14" t="s">
        <v>78</v>
      </c>
      <c r="C11" s="14" t="s">
        <v>211</v>
      </c>
      <c r="D11" s="14" t="s">
        <v>55</v>
      </c>
      <c r="E11" s="15">
        <v>43160</v>
      </c>
      <c r="F11" s="14" t="s">
        <v>194</v>
      </c>
      <c r="G11" s="14" t="s">
        <v>195</v>
      </c>
      <c r="H11" s="16">
        <v>31</v>
      </c>
      <c r="I11" s="17">
        <v>92.36</v>
      </c>
      <c r="J11" s="16">
        <v>0</v>
      </c>
      <c r="K11" s="16">
        <v>0</v>
      </c>
      <c r="L11" s="17">
        <v>88.36</v>
      </c>
      <c r="M11" s="15">
        <v>43070</v>
      </c>
      <c r="N11" s="16">
        <v>0.5</v>
      </c>
      <c r="O11" s="17">
        <v>509.71</v>
      </c>
      <c r="P11" s="17">
        <v>0</v>
      </c>
      <c r="Q11" s="17">
        <v>27.2</v>
      </c>
      <c r="R11" s="17">
        <v>40.799999999999997</v>
      </c>
      <c r="S11" s="17">
        <v>14.32</v>
      </c>
      <c r="T11" s="17">
        <v>68</v>
      </c>
      <c r="U11" s="17">
        <v>28.63</v>
      </c>
      <c r="V11" s="17">
        <v>0</v>
      </c>
      <c r="W11" s="17">
        <v>20.04</v>
      </c>
      <c r="X11" s="17">
        <v>30.06</v>
      </c>
      <c r="Y11" s="17">
        <v>50.11</v>
      </c>
      <c r="Z11" s="17">
        <v>0</v>
      </c>
      <c r="AA11" s="17">
        <v>7.16</v>
      </c>
      <c r="AB11" s="17">
        <v>10.74</v>
      </c>
      <c r="AC11" s="17">
        <v>17.89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0</v>
      </c>
      <c r="BH11" s="17">
        <v>0</v>
      </c>
      <c r="BI11" s="17">
        <v>0</v>
      </c>
      <c r="BJ11" s="15">
        <v>43207</v>
      </c>
      <c r="BK11" s="14" t="s">
        <v>79</v>
      </c>
      <c r="BL11" s="17">
        <v>0</v>
      </c>
      <c r="BM11" s="17">
        <v>0</v>
      </c>
      <c r="BN11" s="17">
        <v>0</v>
      </c>
      <c r="BO11" s="17">
        <v>0</v>
      </c>
      <c r="BP11" s="17">
        <v>14.32</v>
      </c>
      <c r="BQ11" s="17">
        <v>0</v>
      </c>
      <c r="BR11" s="17">
        <v>28.63</v>
      </c>
      <c r="BS11" s="17">
        <v>0</v>
      </c>
      <c r="BT11" s="17">
        <v>0</v>
      </c>
      <c r="BU11" s="17">
        <v>0</v>
      </c>
      <c r="BV11" s="17">
        <v>0</v>
      </c>
      <c r="BW11" s="17">
        <v>0</v>
      </c>
      <c r="BX11" s="17">
        <v>0</v>
      </c>
      <c r="BY11" s="17">
        <v>0</v>
      </c>
      <c r="BZ11" s="17">
        <v>0</v>
      </c>
      <c r="CA11" s="17">
        <v>0</v>
      </c>
      <c r="CB11" s="17">
        <v>0</v>
      </c>
      <c r="CC11" s="17">
        <v>0</v>
      </c>
      <c r="CD11" s="17">
        <v>0</v>
      </c>
      <c r="CE11" s="17">
        <v>0</v>
      </c>
      <c r="CF11" s="17">
        <v>0</v>
      </c>
      <c r="CG11" s="17">
        <v>0</v>
      </c>
      <c r="CH11" s="17">
        <v>0</v>
      </c>
      <c r="CI11" s="17">
        <v>0</v>
      </c>
      <c r="CJ11" s="17">
        <v>0</v>
      </c>
      <c r="CK11" s="17">
        <v>0</v>
      </c>
      <c r="CL11" s="17">
        <v>0</v>
      </c>
      <c r="CM11" s="17">
        <v>0</v>
      </c>
      <c r="CN11" s="17">
        <v>0</v>
      </c>
      <c r="CO11" s="17">
        <v>0</v>
      </c>
      <c r="CP11" s="17">
        <v>0</v>
      </c>
      <c r="CQ11" s="17">
        <v>0</v>
      </c>
      <c r="CR11" s="17">
        <v>0</v>
      </c>
      <c r="CS11" s="17">
        <v>0</v>
      </c>
      <c r="CT11" s="17">
        <v>0</v>
      </c>
      <c r="CU11" s="17">
        <v>0</v>
      </c>
      <c r="CV11" s="17">
        <v>0</v>
      </c>
      <c r="CW11" s="17">
        <v>0</v>
      </c>
      <c r="CX11" s="17">
        <v>0</v>
      </c>
      <c r="CY11" s="17">
        <v>0</v>
      </c>
      <c r="CZ11" s="17">
        <v>0</v>
      </c>
      <c r="DA11" s="17">
        <v>0</v>
      </c>
      <c r="DB11" s="17">
        <v>0</v>
      </c>
      <c r="DC11" s="17">
        <v>0</v>
      </c>
      <c r="DD11" s="17">
        <v>0</v>
      </c>
      <c r="DE11" s="17">
        <v>80.599999999999994</v>
      </c>
      <c r="DF11" s="15">
        <v>43132</v>
      </c>
      <c r="DG11" t="e">
        <f>VLOOKUP(D11,#REF!,2,FALSE)</f>
        <v>#REF!</v>
      </c>
    </row>
    <row r="12" spans="1:111" x14ac:dyDescent="0.25">
      <c r="A12" s="14" t="s">
        <v>192</v>
      </c>
      <c r="B12" s="14" t="s">
        <v>78</v>
      </c>
      <c r="C12" s="14" t="s">
        <v>211</v>
      </c>
      <c r="D12" s="14" t="s">
        <v>81</v>
      </c>
      <c r="E12" s="15">
        <v>43160</v>
      </c>
      <c r="F12" s="14" t="s">
        <v>194</v>
      </c>
      <c r="G12" s="14" t="s">
        <v>195</v>
      </c>
      <c r="H12" s="16">
        <v>31</v>
      </c>
      <c r="I12" s="17">
        <v>92.36</v>
      </c>
      <c r="J12" s="16">
        <v>0</v>
      </c>
      <c r="K12" s="16">
        <v>0</v>
      </c>
      <c r="L12" s="17">
        <v>88.36</v>
      </c>
      <c r="M12" s="15">
        <v>43070</v>
      </c>
      <c r="N12" s="16">
        <v>0.5</v>
      </c>
      <c r="O12" s="17">
        <v>509.71</v>
      </c>
      <c r="P12" s="17">
        <v>0</v>
      </c>
      <c r="Q12" s="17">
        <v>27.2</v>
      </c>
      <c r="R12" s="17">
        <v>40.799999999999997</v>
      </c>
      <c r="S12" s="17">
        <v>14.32</v>
      </c>
      <c r="T12" s="17">
        <v>68</v>
      </c>
      <c r="U12" s="17">
        <v>28.63</v>
      </c>
      <c r="V12" s="17">
        <v>0</v>
      </c>
      <c r="W12" s="17">
        <v>20.04</v>
      </c>
      <c r="X12" s="17">
        <v>30.06</v>
      </c>
      <c r="Y12" s="17">
        <v>50.11</v>
      </c>
      <c r="Z12" s="17">
        <v>0</v>
      </c>
      <c r="AA12" s="17">
        <v>7.16</v>
      </c>
      <c r="AB12" s="17">
        <v>10.74</v>
      </c>
      <c r="AC12" s="17">
        <v>17.89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17">
        <v>0</v>
      </c>
      <c r="AX12" s="17">
        <v>0</v>
      </c>
      <c r="AY12" s="17">
        <v>0</v>
      </c>
      <c r="AZ12" s="17">
        <v>0</v>
      </c>
      <c r="BA12" s="17">
        <v>0</v>
      </c>
      <c r="BB12" s="17">
        <v>0</v>
      </c>
      <c r="BC12" s="17">
        <v>0</v>
      </c>
      <c r="BD12" s="17">
        <v>0</v>
      </c>
      <c r="BE12" s="17">
        <v>0</v>
      </c>
      <c r="BF12" s="17">
        <v>0</v>
      </c>
      <c r="BG12" s="17">
        <v>0</v>
      </c>
      <c r="BH12" s="17">
        <v>0</v>
      </c>
      <c r="BI12" s="17">
        <v>0</v>
      </c>
      <c r="BJ12" s="15">
        <v>43207</v>
      </c>
      <c r="BK12" s="14" t="s">
        <v>79</v>
      </c>
      <c r="BL12" s="17">
        <v>0</v>
      </c>
      <c r="BM12" s="17">
        <v>0</v>
      </c>
      <c r="BN12" s="17">
        <v>0</v>
      </c>
      <c r="BO12" s="17">
        <v>0</v>
      </c>
      <c r="BP12" s="17">
        <v>14.32</v>
      </c>
      <c r="BQ12" s="17">
        <v>0</v>
      </c>
      <c r="BR12" s="17">
        <v>28.63</v>
      </c>
      <c r="BS12" s="17">
        <v>0</v>
      </c>
      <c r="BT12" s="17">
        <v>0</v>
      </c>
      <c r="BU12" s="17">
        <v>0</v>
      </c>
      <c r="BV12" s="17">
        <v>0</v>
      </c>
      <c r="BW12" s="17">
        <v>0</v>
      </c>
      <c r="BX12" s="17">
        <v>0</v>
      </c>
      <c r="BY12" s="17">
        <v>0</v>
      </c>
      <c r="BZ12" s="17">
        <v>0</v>
      </c>
      <c r="CA12" s="17">
        <v>0</v>
      </c>
      <c r="CB12" s="17">
        <v>0</v>
      </c>
      <c r="CC12" s="17">
        <v>0</v>
      </c>
      <c r="CD12" s="17">
        <v>0</v>
      </c>
      <c r="CE12" s="17">
        <v>0</v>
      </c>
      <c r="CF12" s="17">
        <v>0</v>
      </c>
      <c r="CG12" s="17">
        <v>0</v>
      </c>
      <c r="CH12" s="17">
        <v>0</v>
      </c>
      <c r="CI12" s="17">
        <v>0</v>
      </c>
      <c r="CJ12" s="17">
        <v>0</v>
      </c>
      <c r="CK12" s="17">
        <v>0</v>
      </c>
      <c r="CL12" s="17">
        <v>0</v>
      </c>
      <c r="CM12" s="17">
        <v>0</v>
      </c>
      <c r="CN12" s="17">
        <v>0</v>
      </c>
      <c r="CO12" s="17">
        <v>0</v>
      </c>
      <c r="CP12" s="17">
        <v>0</v>
      </c>
      <c r="CQ12" s="17">
        <v>0</v>
      </c>
      <c r="CR12" s="17">
        <v>0</v>
      </c>
      <c r="CS12" s="17">
        <v>0</v>
      </c>
      <c r="CT12" s="17">
        <v>0</v>
      </c>
      <c r="CU12" s="17">
        <v>0</v>
      </c>
      <c r="CV12" s="17">
        <v>0</v>
      </c>
      <c r="CW12" s="17">
        <v>0</v>
      </c>
      <c r="CX12" s="17">
        <v>0</v>
      </c>
      <c r="CY12" s="17">
        <v>0</v>
      </c>
      <c r="CZ12" s="17">
        <v>0</v>
      </c>
      <c r="DA12" s="17">
        <v>0</v>
      </c>
      <c r="DB12" s="17">
        <v>0</v>
      </c>
      <c r="DC12" s="17">
        <v>0</v>
      </c>
      <c r="DD12" s="17">
        <v>0</v>
      </c>
      <c r="DE12" s="17">
        <v>80.599999999999994</v>
      </c>
      <c r="DF12" s="15">
        <v>43132</v>
      </c>
      <c r="DG12" t="e">
        <f>VLOOKUP(D12,#REF!,2,FALSE)</f>
        <v>#REF!</v>
      </c>
    </row>
    <row r="13" spans="1:111" x14ac:dyDescent="0.25">
      <c r="A13" s="14" t="s">
        <v>192</v>
      </c>
      <c r="B13" s="14" t="s">
        <v>78</v>
      </c>
      <c r="C13" s="14" t="s">
        <v>211</v>
      </c>
      <c r="D13" s="14" t="s">
        <v>23</v>
      </c>
      <c r="E13" s="15">
        <v>43160</v>
      </c>
      <c r="F13" s="14" t="s">
        <v>194</v>
      </c>
      <c r="G13" s="14" t="s">
        <v>195</v>
      </c>
      <c r="H13" s="16">
        <v>31</v>
      </c>
      <c r="I13" s="17">
        <v>97.75</v>
      </c>
      <c r="J13" s="16">
        <v>0</v>
      </c>
      <c r="K13" s="16">
        <v>0</v>
      </c>
      <c r="L13" s="17">
        <v>88.36</v>
      </c>
      <c r="M13" s="15">
        <v>43070</v>
      </c>
      <c r="N13" s="16">
        <v>0.5</v>
      </c>
      <c r="O13" s="17">
        <v>509.71</v>
      </c>
      <c r="P13" s="17">
        <v>0</v>
      </c>
      <c r="Q13" s="17">
        <v>28.79</v>
      </c>
      <c r="R13" s="17">
        <v>43.18</v>
      </c>
      <c r="S13" s="17">
        <v>15.15</v>
      </c>
      <c r="T13" s="17">
        <v>71.97</v>
      </c>
      <c r="U13" s="17">
        <v>30.3</v>
      </c>
      <c r="V13" s="17">
        <v>0</v>
      </c>
      <c r="W13" s="17">
        <v>21.21</v>
      </c>
      <c r="X13" s="17">
        <v>31.82</v>
      </c>
      <c r="Y13" s="17">
        <v>53.03</v>
      </c>
      <c r="Z13" s="17">
        <v>0</v>
      </c>
      <c r="AA13" s="17">
        <v>7.58</v>
      </c>
      <c r="AB13" s="17">
        <v>11.36</v>
      </c>
      <c r="AC13" s="17">
        <v>18.940000000000001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5">
        <v>43207</v>
      </c>
      <c r="BK13" s="14" t="s">
        <v>79</v>
      </c>
      <c r="BL13" s="17">
        <v>0</v>
      </c>
      <c r="BM13" s="17">
        <v>0</v>
      </c>
      <c r="BN13" s="17">
        <v>0</v>
      </c>
      <c r="BO13" s="17">
        <v>0</v>
      </c>
      <c r="BP13" s="17">
        <v>15.15</v>
      </c>
      <c r="BQ13" s="17">
        <v>0</v>
      </c>
      <c r="BR13" s="17">
        <v>30.3</v>
      </c>
      <c r="BS13" s="17">
        <v>0</v>
      </c>
      <c r="BT13" s="17">
        <v>0</v>
      </c>
      <c r="BU13" s="17">
        <v>0</v>
      </c>
      <c r="BV13" s="17">
        <v>0</v>
      </c>
      <c r="BW13" s="17">
        <v>0</v>
      </c>
      <c r="BX13" s="17">
        <v>0</v>
      </c>
      <c r="BY13" s="17">
        <v>0</v>
      </c>
      <c r="BZ13" s="17">
        <v>0</v>
      </c>
      <c r="CA13" s="17">
        <v>0</v>
      </c>
      <c r="CB13" s="17">
        <v>0</v>
      </c>
      <c r="CC13" s="17">
        <v>0</v>
      </c>
      <c r="CD13" s="17">
        <v>0</v>
      </c>
      <c r="CE13" s="17">
        <v>0</v>
      </c>
      <c r="CF13" s="17">
        <v>0</v>
      </c>
      <c r="CG13" s="17">
        <v>0</v>
      </c>
      <c r="CH13" s="17">
        <v>0</v>
      </c>
      <c r="CI13" s="17">
        <v>0</v>
      </c>
      <c r="CJ13" s="17">
        <v>0</v>
      </c>
      <c r="CK13" s="17">
        <v>0</v>
      </c>
      <c r="CL13" s="17">
        <v>0</v>
      </c>
      <c r="CM13" s="17">
        <v>0</v>
      </c>
      <c r="CN13" s="17">
        <v>0</v>
      </c>
      <c r="CO13" s="17">
        <v>0</v>
      </c>
      <c r="CP13" s="17">
        <v>0</v>
      </c>
      <c r="CQ13" s="17">
        <v>0</v>
      </c>
      <c r="CR13" s="17">
        <v>0</v>
      </c>
      <c r="CS13" s="17">
        <v>0</v>
      </c>
      <c r="CT13" s="17">
        <v>0</v>
      </c>
      <c r="CU13" s="17">
        <v>0</v>
      </c>
      <c r="CV13" s="17">
        <v>0</v>
      </c>
      <c r="CW13" s="17">
        <v>0</v>
      </c>
      <c r="CX13" s="17">
        <v>0</v>
      </c>
      <c r="CY13" s="17">
        <v>0</v>
      </c>
      <c r="CZ13" s="17">
        <v>0</v>
      </c>
      <c r="DA13" s="17">
        <v>0</v>
      </c>
      <c r="DB13" s="17">
        <v>0</v>
      </c>
      <c r="DC13" s="17">
        <v>0</v>
      </c>
      <c r="DD13" s="17">
        <v>0</v>
      </c>
      <c r="DE13" s="17">
        <v>80.599999999999994</v>
      </c>
      <c r="DF13" s="15">
        <v>43132</v>
      </c>
      <c r="DG13" t="e">
        <f>VLOOKUP(D13,#REF!,2,FALSE)</f>
        <v>#REF!</v>
      </c>
    </row>
    <row r="14" spans="1:111" x14ac:dyDescent="0.25">
      <c r="A14" s="14" t="s">
        <v>192</v>
      </c>
      <c r="B14" s="14" t="s">
        <v>78</v>
      </c>
      <c r="C14" s="14" t="s">
        <v>211</v>
      </c>
      <c r="D14" s="14" t="s">
        <v>59</v>
      </c>
      <c r="E14" s="15">
        <v>43160</v>
      </c>
      <c r="F14" s="14" t="s">
        <v>194</v>
      </c>
      <c r="G14" s="14" t="s">
        <v>195</v>
      </c>
      <c r="H14" s="16">
        <v>31</v>
      </c>
      <c r="I14" s="17">
        <v>92.36</v>
      </c>
      <c r="J14" s="16">
        <v>0</v>
      </c>
      <c r="K14" s="16">
        <v>0</v>
      </c>
      <c r="L14" s="17">
        <v>88.36</v>
      </c>
      <c r="M14" s="15">
        <v>43070</v>
      </c>
      <c r="N14" s="16">
        <v>0.5</v>
      </c>
      <c r="O14" s="17">
        <v>509.71</v>
      </c>
      <c r="P14" s="17">
        <v>0</v>
      </c>
      <c r="Q14" s="17">
        <v>27.2</v>
      </c>
      <c r="R14" s="17">
        <v>40.799999999999997</v>
      </c>
      <c r="S14" s="17">
        <v>14.32</v>
      </c>
      <c r="T14" s="17">
        <v>68</v>
      </c>
      <c r="U14" s="17">
        <v>28.63</v>
      </c>
      <c r="V14" s="17">
        <v>0</v>
      </c>
      <c r="W14" s="17">
        <v>20.04</v>
      </c>
      <c r="X14" s="17">
        <v>30.06</v>
      </c>
      <c r="Y14" s="17">
        <v>50.11</v>
      </c>
      <c r="Z14" s="17">
        <v>0</v>
      </c>
      <c r="AA14" s="17">
        <v>7.16</v>
      </c>
      <c r="AB14" s="17">
        <v>10.74</v>
      </c>
      <c r="AC14" s="17">
        <v>17.89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15">
        <v>43207</v>
      </c>
      <c r="BK14" s="14" t="s">
        <v>79</v>
      </c>
      <c r="BL14" s="17">
        <v>0</v>
      </c>
      <c r="BM14" s="17">
        <v>0</v>
      </c>
      <c r="BN14" s="17">
        <v>0</v>
      </c>
      <c r="BO14" s="17">
        <v>0</v>
      </c>
      <c r="BP14" s="17">
        <v>14.32</v>
      </c>
      <c r="BQ14" s="17">
        <v>0</v>
      </c>
      <c r="BR14" s="17">
        <v>28.63</v>
      </c>
      <c r="BS14" s="17">
        <v>0</v>
      </c>
      <c r="BT14" s="17">
        <v>0</v>
      </c>
      <c r="BU14" s="17">
        <v>0</v>
      </c>
      <c r="BV14" s="17">
        <v>0</v>
      </c>
      <c r="BW14" s="17">
        <v>0</v>
      </c>
      <c r="BX14" s="17">
        <v>0</v>
      </c>
      <c r="BY14" s="17">
        <v>0</v>
      </c>
      <c r="BZ14" s="17">
        <v>0</v>
      </c>
      <c r="CA14" s="17">
        <v>0</v>
      </c>
      <c r="CB14" s="17">
        <v>0</v>
      </c>
      <c r="CC14" s="17">
        <v>0</v>
      </c>
      <c r="CD14" s="17">
        <v>0</v>
      </c>
      <c r="CE14" s="17">
        <v>0</v>
      </c>
      <c r="CF14" s="17">
        <v>0</v>
      </c>
      <c r="CG14" s="17">
        <v>0</v>
      </c>
      <c r="CH14" s="17">
        <v>0</v>
      </c>
      <c r="CI14" s="17">
        <v>0</v>
      </c>
      <c r="CJ14" s="17">
        <v>0</v>
      </c>
      <c r="CK14" s="17">
        <v>0</v>
      </c>
      <c r="CL14" s="17">
        <v>0</v>
      </c>
      <c r="CM14" s="17">
        <v>0</v>
      </c>
      <c r="CN14" s="17">
        <v>0</v>
      </c>
      <c r="CO14" s="17">
        <v>0</v>
      </c>
      <c r="CP14" s="17">
        <v>0</v>
      </c>
      <c r="CQ14" s="17">
        <v>0</v>
      </c>
      <c r="CR14" s="17">
        <v>0</v>
      </c>
      <c r="CS14" s="17">
        <v>0</v>
      </c>
      <c r="CT14" s="17">
        <v>0</v>
      </c>
      <c r="CU14" s="17">
        <v>0</v>
      </c>
      <c r="CV14" s="17">
        <v>0</v>
      </c>
      <c r="CW14" s="17">
        <v>0</v>
      </c>
      <c r="CX14" s="17">
        <v>0</v>
      </c>
      <c r="CY14" s="17">
        <v>0</v>
      </c>
      <c r="CZ14" s="17">
        <v>0</v>
      </c>
      <c r="DA14" s="17">
        <v>0</v>
      </c>
      <c r="DB14" s="17">
        <v>0</v>
      </c>
      <c r="DC14" s="17">
        <v>0</v>
      </c>
      <c r="DD14" s="17">
        <v>0</v>
      </c>
      <c r="DE14" s="17">
        <v>80.599999999999994</v>
      </c>
      <c r="DF14" s="15">
        <v>43132</v>
      </c>
      <c r="DG14" t="e">
        <f>VLOOKUP(D14,#REF!,2,FALSE)</f>
        <v>#REF!</v>
      </c>
    </row>
    <row r="15" spans="1:111" x14ac:dyDescent="0.25">
      <c r="A15" s="14" t="s">
        <v>192</v>
      </c>
      <c r="B15" s="14" t="s">
        <v>78</v>
      </c>
      <c r="C15" s="14" t="s">
        <v>211</v>
      </c>
      <c r="D15" s="14" t="s">
        <v>60</v>
      </c>
      <c r="E15" s="15">
        <v>43160</v>
      </c>
      <c r="F15" s="14" t="s">
        <v>194</v>
      </c>
      <c r="G15" s="14" t="s">
        <v>195</v>
      </c>
      <c r="H15" s="16">
        <v>31</v>
      </c>
      <c r="I15" s="17">
        <v>92.36</v>
      </c>
      <c r="J15" s="16">
        <v>0</v>
      </c>
      <c r="K15" s="16">
        <v>0</v>
      </c>
      <c r="L15" s="17">
        <v>88.36</v>
      </c>
      <c r="M15" s="15">
        <v>43070</v>
      </c>
      <c r="N15" s="16">
        <v>0.5</v>
      </c>
      <c r="O15" s="17">
        <v>509.71</v>
      </c>
      <c r="P15" s="17">
        <v>0</v>
      </c>
      <c r="Q15" s="17">
        <v>27.2</v>
      </c>
      <c r="R15" s="17">
        <v>40.799999999999997</v>
      </c>
      <c r="S15" s="17">
        <v>14.32</v>
      </c>
      <c r="T15" s="17">
        <v>68</v>
      </c>
      <c r="U15" s="17">
        <v>28.63</v>
      </c>
      <c r="V15" s="17">
        <v>0</v>
      </c>
      <c r="W15" s="17">
        <v>20.04</v>
      </c>
      <c r="X15" s="17">
        <v>30.06</v>
      </c>
      <c r="Y15" s="17">
        <v>50.11</v>
      </c>
      <c r="Z15" s="17">
        <v>0</v>
      </c>
      <c r="AA15" s="17">
        <v>7.16</v>
      </c>
      <c r="AB15" s="17">
        <v>10.74</v>
      </c>
      <c r="AC15" s="17">
        <v>17.89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0</v>
      </c>
      <c r="BG15" s="17">
        <v>0</v>
      </c>
      <c r="BH15" s="17">
        <v>0</v>
      </c>
      <c r="BI15" s="17">
        <v>0</v>
      </c>
      <c r="BJ15" s="15">
        <v>43207</v>
      </c>
      <c r="BK15" s="14" t="s">
        <v>79</v>
      </c>
      <c r="BL15" s="17">
        <v>0</v>
      </c>
      <c r="BM15" s="17">
        <v>0</v>
      </c>
      <c r="BN15" s="17">
        <v>0</v>
      </c>
      <c r="BO15" s="17">
        <v>0</v>
      </c>
      <c r="BP15" s="17">
        <v>14.32</v>
      </c>
      <c r="BQ15" s="17">
        <v>0</v>
      </c>
      <c r="BR15" s="17">
        <v>28.63</v>
      </c>
      <c r="BS15" s="17">
        <v>0</v>
      </c>
      <c r="BT15" s="17">
        <v>0</v>
      </c>
      <c r="BU15" s="17">
        <v>0</v>
      </c>
      <c r="BV15" s="17">
        <v>0</v>
      </c>
      <c r="BW15" s="17">
        <v>0</v>
      </c>
      <c r="BX15" s="17">
        <v>0</v>
      </c>
      <c r="BY15" s="17">
        <v>0</v>
      </c>
      <c r="BZ15" s="17">
        <v>0</v>
      </c>
      <c r="CA15" s="17">
        <v>0</v>
      </c>
      <c r="CB15" s="17">
        <v>0</v>
      </c>
      <c r="CC15" s="17">
        <v>0</v>
      </c>
      <c r="CD15" s="17">
        <v>0</v>
      </c>
      <c r="CE15" s="17">
        <v>0</v>
      </c>
      <c r="CF15" s="17">
        <v>0</v>
      </c>
      <c r="CG15" s="17">
        <v>0</v>
      </c>
      <c r="CH15" s="17">
        <v>0</v>
      </c>
      <c r="CI15" s="17">
        <v>0</v>
      </c>
      <c r="CJ15" s="17">
        <v>0</v>
      </c>
      <c r="CK15" s="17">
        <v>0</v>
      </c>
      <c r="CL15" s="17">
        <v>0</v>
      </c>
      <c r="CM15" s="17">
        <v>0</v>
      </c>
      <c r="CN15" s="17">
        <v>0</v>
      </c>
      <c r="CO15" s="17">
        <v>0</v>
      </c>
      <c r="CP15" s="17">
        <v>0</v>
      </c>
      <c r="CQ15" s="17">
        <v>0</v>
      </c>
      <c r="CR15" s="17">
        <v>0</v>
      </c>
      <c r="CS15" s="17">
        <v>0</v>
      </c>
      <c r="CT15" s="17">
        <v>0</v>
      </c>
      <c r="CU15" s="17">
        <v>0</v>
      </c>
      <c r="CV15" s="17">
        <v>0</v>
      </c>
      <c r="CW15" s="17">
        <v>0</v>
      </c>
      <c r="CX15" s="17">
        <v>0</v>
      </c>
      <c r="CY15" s="17">
        <v>0</v>
      </c>
      <c r="CZ15" s="17">
        <v>0</v>
      </c>
      <c r="DA15" s="17">
        <v>0</v>
      </c>
      <c r="DB15" s="17">
        <v>0</v>
      </c>
      <c r="DC15" s="17">
        <v>0</v>
      </c>
      <c r="DD15" s="17">
        <v>0</v>
      </c>
      <c r="DE15" s="17">
        <v>80.599999999999994</v>
      </c>
      <c r="DF15" s="15">
        <v>43132</v>
      </c>
      <c r="DG15" t="e">
        <f>VLOOKUP(D15,#REF!,2,FALSE)</f>
        <v>#REF!</v>
      </c>
    </row>
    <row r="16" spans="1:111" x14ac:dyDescent="0.25">
      <c r="A16" s="14" t="s">
        <v>192</v>
      </c>
      <c r="B16" s="14" t="s">
        <v>78</v>
      </c>
      <c r="C16" s="14" t="s">
        <v>211</v>
      </c>
      <c r="D16" s="14" t="s">
        <v>3</v>
      </c>
      <c r="E16" s="15">
        <v>43160</v>
      </c>
      <c r="F16" s="14" t="s">
        <v>194</v>
      </c>
      <c r="G16" s="14" t="s">
        <v>195</v>
      </c>
      <c r="H16" s="16">
        <v>31</v>
      </c>
      <c r="I16" s="17">
        <v>92.35</v>
      </c>
      <c r="J16" s="16">
        <v>0</v>
      </c>
      <c r="K16" s="16">
        <v>0</v>
      </c>
      <c r="L16" s="17">
        <v>88.36</v>
      </c>
      <c r="M16" s="15">
        <v>43070</v>
      </c>
      <c r="N16" s="16">
        <v>0.5</v>
      </c>
      <c r="O16" s="17">
        <v>509.71</v>
      </c>
      <c r="P16" s="17">
        <v>0</v>
      </c>
      <c r="Q16" s="17">
        <v>27.2</v>
      </c>
      <c r="R16" s="17">
        <v>40.799999999999997</v>
      </c>
      <c r="S16" s="17">
        <v>14.31</v>
      </c>
      <c r="T16" s="17">
        <v>67.989999999999995</v>
      </c>
      <c r="U16" s="17">
        <v>28.63</v>
      </c>
      <c r="V16" s="17">
        <v>0</v>
      </c>
      <c r="W16" s="17">
        <v>20.04</v>
      </c>
      <c r="X16" s="17">
        <v>30.06</v>
      </c>
      <c r="Y16" s="17">
        <v>50.1</v>
      </c>
      <c r="Z16" s="17">
        <v>0</v>
      </c>
      <c r="AA16" s="17">
        <v>7.16</v>
      </c>
      <c r="AB16" s="17">
        <v>10.74</v>
      </c>
      <c r="AC16" s="17">
        <v>17.89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5">
        <v>43207</v>
      </c>
      <c r="BK16" s="14" t="s">
        <v>79</v>
      </c>
      <c r="BL16" s="17">
        <v>0</v>
      </c>
      <c r="BM16" s="17">
        <v>0</v>
      </c>
      <c r="BN16" s="17">
        <v>0</v>
      </c>
      <c r="BO16" s="17">
        <v>0</v>
      </c>
      <c r="BP16" s="17">
        <v>14.31</v>
      </c>
      <c r="BQ16" s="17">
        <v>0</v>
      </c>
      <c r="BR16" s="17">
        <v>28.63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0</v>
      </c>
      <c r="CQ16" s="17">
        <v>0</v>
      </c>
      <c r="CR16" s="17">
        <v>0</v>
      </c>
      <c r="CS16" s="17">
        <v>0</v>
      </c>
      <c r="CT16" s="17">
        <v>0</v>
      </c>
      <c r="CU16" s="17">
        <v>0</v>
      </c>
      <c r="CV16" s="17">
        <v>0</v>
      </c>
      <c r="CW16" s="17">
        <v>0</v>
      </c>
      <c r="CX16" s="17">
        <v>0</v>
      </c>
      <c r="CY16" s="17">
        <v>0</v>
      </c>
      <c r="CZ16" s="17">
        <v>0</v>
      </c>
      <c r="DA16" s="17">
        <v>0</v>
      </c>
      <c r="DB16" s="17">
        <v>0</v>
      </c>
      <c r="DC16" s="17">
        <v>0</v>
      </c>
      <c r="DD16" s="17">
        <v>0</v>
      </c>
      <c r="DE16" s="17">
        <v>80.599999999999994</v>
      </c>
      <c r="DF16" s="15">
        <v>43132</v>
      </c>
      <c r="DG16" t="e">
        <f>VLOOKUP(D16,#REF!,2,FALSE)</f>
        <v>#REF!</v>
      </c>
    </row>
    <row r="17" spans="1:111" x14ac:dyDescent="0.25">
      <c r="A17" s="14" t="s">
        <v>192</v>
      </c>
      <c r="B17" s="14" t="s">
        <v>78</v>
      </c>
      <c r="C17" s="14" t="s">
        <v>211</v>
      </c>
      <c r="D17" s="14" t="s">
        <v>20</v>
      </c>
      <c r="E17" s="15">
        <v>43160</v>
      </c>
      <c r="F17" s="14" t="s">
        <v>194</v>
      </c>
      <c r="G17" s="14" t="s">
        <v>195</v>
      </c>
      <c r="H17" s="16">
        <v>31</v>
      </c>
      <c r="I17" s="17">
        <v>120</v>
      </c>
      <c r="J17" s="16">
        <v>0</v>
      </c>
      <c r="K17" s="16">
        <v>0</v>
      </c>
      <c r="L17" s="17">
        <v>88.36</v>
      </c>
      <c r="M17" s="15">
        <v>43070</v>
      </c>
      <c r="N17" s="16">
        <v>0.5</v>
      </c>
      <c r="O17" s="17">
        <v>509.71</v>
      </c>
      <c r="P17" s="17">
        <v>0</v>
      </c>
      <c r="Q17" s="17">
        <v>35.340000000000003</v>
      </c>
      <c r="R17" s="17">
        <v>53.01</v>
      </c>
      <c r="S17" s="17">
        <v>18.600000000000001</v>
      </c>
      <c r="T17" s="17">
        <v>88.35</v>
      </c>
      <c r="U17" s="17">
        <v>37.200000000000003</v>
      </c>
      <c r="V17" s="17">
        <v>0</v>
      </c>
      <c r="W17" s="17">
        <v>26.04</v>
      </c>
      <c r="X17" s="17">
        <v>39.06</v>
      </c>
      <c r="Y17" s="17">
        <v>65.099999999999994</v>
      </c>
      <c r="Z17" s="17">
        <v>0</v>
      </c>
      <c r="AA17" s="17">
        <v>9.3000000000000007</v>
      </c>
      <c r="AB17" s="17">
        <v>13.95</v>
      </c>
      <c r="AC17" s="17">
        <v>23.25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0</v>
      </c>
      <c r="BH17" s="17">
        <v>0</v>
      </c>
      <c r="BI17" s="17">
        <v>0</v>
      </c>
      <c r="BJ17" s="15">
        <v>43207</v>
      </c>
      <c r="BK17" s="14" t="s">
        <v>79</v>
      </c>
      <c r="BL17" s="17">
        <v>0</v>
      </c>
      <c r="BM17" s="17">
        <v>0</v>
      </c>
      <c r="BN17" s="17">
        <v>0</v>
      </c>
      <c r="BO17" s="17">
        <v>0</v>
      </c>
      <c r="BP17" s="17">
        <v>18.600000000000001</v>
      </c>
      <c r="BQ17" s="17">
        <v>0</v>
      </c>
      <c r="BR17" s="17">
        <v>37.200000000000003</v>
      </c>
      <c r="BS17" s="17">
        <v>0</v>
      </c>
      <c r="BT17" s="17">
        <v>0</v>
      </c>
      <c r="BU17" s="17">
        <v>0</v>
      </c>
      <c r="BV17" s="17">
        <v>0</v>
      </c>
      <c r="BW17" s="17">
        <v>0</v>
      </c>
      <c r="BX17" s="17">
        <v>0</v>
      </c>
      <c r="BY17" s="17">
        <v>0</v>
      </c>
      <c r="BZ17" s="17">
        <v>0</v>
      </c>
      <c r="CA17" s="17">
        <v>0</v>
      </c>
      <c r="CB17" s="17">
        <v>0</v>
      </c>
      <c r="CC17" s="17">
        <v>0</v>
      </c>
      <c r="CD17" s="17">
        <v>0</v>
      </c>
      <c r="CE17" s="17">
        <v>0</v>
      </c>
      <c r="CF17" s="17">
        <v>0</v>
      </c>
      <c r="CG17" s="17">
        <v>0</v>
      </c>
      <c r="CH17" s="17">
        <v>0</v>
      </c>
      <c r="CI17" s="17">
        <v>0</v>
      </c>
      <c r="CJ17" s="17">
        <v>0</v>
      </c>
      <c r="CK17" s="17">
        <v>0</v>
      </c>
      <c r="CL17" s="17">
        <v>0</v>
      </c>
      <c r="CM17" s="17">
        <v>0</v>
      </c>
      <c r="CN17" s="17">
        <v>0</v>
      </c>
      <c r="CO17" s="17">
        <v>0</v>
      </c>
      <c r="CP17" s="17">
        <v>0</v>
      </c>
      <c r="CQ17" s="17">
        <v>0</v>
      </c>
      <c r="CR17" s="17">
        <v>0</v>
      </c>
      <c r="CS17" s="17">
        <v>0</v>
      </c>
      <c r="CT17" s="17">
        <v>0</v>
      </c>
      <c r="CU17" s="17">
        <v>0</v>
      </c>
      <c r="CV17" s="17">
        <v>0</v>
      </c>
      <c r="CW17" s="17">
        <v>0</v>
      </c>
      <c r="CX17" s="17">
        <v>0</v>
      </c>
      <c r="CY17" s="17">
        <v>0</v>
      </c>
      <c r="CZ17" s="17">
        <v>0</v>
      </c>
      <c r="DA17" s="17">
        <v>0</v>
      </c>
      <c r="DB17" s="17">
        <v>0</v>
      </c>
      <c r="DC17" s="17">
        <v>0</v>
      </c>
      <c r="DD17" s="17">
        <v>0</v>
      </c>
      <c r="DE17" s="17">
        <v>80.599999999999994</v>
      </c>
      <c r="DF17" s="15">
        <v>43132</v>
      </c>
      <c r="DG17" t="e">
        <f>VLOOKUP(D17,#REF!,2,FALSE)</f>
        <v>#REF!</v>
      </c>
    </row>
    <row r="18" spans="1:111" x14ac:dyDescent="0.25">
      <c r="A18" s="14" t="s">
        <v>192</v>
      </c>
      <c r="B18" s="14" t="s">
        <v>78</v>
      </c>
      <c r="C18" s="14" t="s">
        <v>211</v>
      </c>
      <c r="D18" s="14" t="s">
        <v>11</v>
      </c>
      <c r="E18" s="15">
        <v>43160</v>
      </c>
      <c r="F18" s="14" t="s">
        <v>194</v>
      </c>
      <c r="G18" s="14" t="s">
        <v>195</v>
      </c>
      <c r="H18" s="16">
        <v>31</v>
      </c>
      <c r="I18" s="17">
        <v>400</v>
      </c>
      <c r="J18" s="16">
        <v>0</v>
      </c>
      <c r="K18" s="16">
        <v>0</v>
      </c>
      <c r="L18" s="17">
        <v>88.36</v>
      </c>
      <c r="M18" s="15">
        <v>43070</v>
      </c>
      <c r="N18" s="16">
        <v>0.5</v>
      </c>
      <c r="O18" s="17">
        <v>509.71</v>
      </c>
      <c r="P18" s="17">
        <v>73.569999999999993</v>
      </c>
      <c r="Q18" s="17">
        <v>117.8</v>
      </c>
      <c r="R18" s="17">
        <v>176.7</v>
      </c>
      <c r="S18" s="17">
        <v>62</v>
      </c>
      <c r="T18" s="17">
        <v>294.5</v>
      </c>
      <c r="U18" s="17">
        <v>124</v>
      </c>
      <c r="V18" s="17">
        <v>53.95</v>
      </c>
      <c r="W18" s="17">
        <v>86.8</v>
      </c>
      <c r="X18" s="17">
        <v>130.19999999999999</v>
      </c>
      <c r="Y18" s="17">
        <v>217</v>
      </c>
      <c r="Z18" s="17">
        <v>19.62</v>
      </c>
      <c r="AA18" s="17">
        <v>31</v>
      </c>
      <c r="AB18" s="17">
        <v>46.5</v>
      </c>
      <c r="AC18" s="17">
        <v>77.5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17">
        <v>0</v>
      </c>
      <c r="AX18" s="17">
        <v>0</v>
      </c>
      <c r="AY18" s="17">
        <v>0</v>
      </c>
      <c r="AZ18" s="17">
        <v>0</v>
      </c>
      <c r="BA18" s="17">
        <v>0</v>
      </c>
      <c r="BB18" s="17">
        <v>0</v>
      </c>
      <c r="BC18" s="17">
        <v>0</v>
      </c>
      <c r="BD18" s="17">
        <v>0</v>
      </c>
      <c r="BE18" s="17">
        <v>0</v>
      </c>
      <c r="BF18" s="17">
        <v>0</v>
      </c>
      <c r="BG18" s="17">
        <v>0</v>
      </c>
      <c r="BH18" s="17">
        <v>0</v>
      </c>
      <c r="BI18" s="17">
        <v>0</v>
      </c>
      <c r="BJ18" s="15">
        <v>43207</v>
      </c>
      <c r="BK18" s="14" t="s">
        <v>79</v>
      </c>
      <c r="BL18" s="17">
        <v>0</v>
      </c>
      <c r="BM18" s="17">
        <v>0</v>
      </c>
      <c r="BN18" s="17">
        <v>0</v>
      </c>
      <c r="BO18" s="17">
        <v>0</v>
      </c>
      <c r="BP18" s="17">
        <v>62</v>
      </c>
      <c r="BQ18" s="17">
        <v>0</v>
      </c>
      <c r="BR18" s="17">
        <v>124</v>
      </c>
      <c r="BS18" s="17">
        <v>19.62</v>
      </c>
      <c r="BT18" s="17">
        <v>0</v>
      </c>
      <c r="BU18" s="17">
        <v>0</v>
      </c>
      <c r="BV18" s="17">
        <v>0</v>
      </c>
      <c r="BW18" s="17">
        <v>53.95</v>
      </c>
      <c r="BX18" s="17">
        <v>0</v>
      </c>
      <c r="BY18" s="17">
        <v>0</v>
      </c>
      <c r="BZ18" s="17">
        <v>0</v>
      </c>
      <c r="CA18" s="17">
        <v>0</v>
      </c>
      <c r="CB18" s="17">
        <v>0</v>
      </c>
      <c r="CC18" s="17">
        <v>0</v>
      </c>
      <c r="CD18" s="17">
        <v>0</v>
      </c>
      <c r="CE18" s="17">
        <v>0</v>
      </c>
      <c r="CF18" s="17">
        <v>0</v>
      </c>
      <c r="CG18" s="17">
        <v>0</v>
      </c>
      <c r="CH18" s="17">
        <v>0</v>
      </c>
      <c r="CI18" s="17">
        <v>0</v>
      </c>
      <c r="CJ18" s="17">
        <v>0</v>
      </c>
      <c r="CK18" s="17">
        <v>0</v>
      </c>
      <c r="CL18" s="17">
        <v>0</v>
      </c>
      <c r="CM18" s="17">
        <v>0</v>
      </c>
      <c r="CN18" s="17">
        <v>0</v>
      </c>
      <c r="CO18" s="17">
        <v>0</v>
      </c>
      <c r="CP18" s="17">
        <v>0</v>
      </c>
      <c r="CQ18" s="17">
        <v>0</v>
      </c>
      <c r="CR18" s="17">
        <v>0</v>
      </c>
      <c r="CS18" s="17">
        <v>0</v>
      </c>
      <c r="CT18" s="17">
        <v>0</v>
      </c>
      <c r="CU18" s="17">
        <v>0</v>
      </c>
      <c r="CV18" s="17">
        <v>0</v>
      </c>
      <c r="CW18" s="17">
        <v>0</v>
      </c>
      <c r="CX18" s="17">
        <v>0</v>
      </c>
      <c r="CY18" s="17">
        <v>0</v>
      </c>
      <c r="CZ18" s="17">
        <v>0</v>
      </c>
      <c r="DA18" s="17">
        <v>0</v>
      </c>
      <c r="DB18" s="17">
        <v>0</v>
      </c>
      <c r="DC18" s="17">
        <v>0</v>
      </c>
      <c r="DD18" s="17">
        <v>0</v>
      </c>
      <c r="DE18" s="17">
        <v>80.599999999999994</v>
      </c>
      <c r="DF18" s="15">
        <v>43132</v>
      </c>
      <c r="DG18" t="e">
        <f>VLOOKUP(D18,#REF!,2,FALSE)</f>
        <v>#REF!</v>
      </c>
    </row>
    <row r="19" spans="1:111" x14ac:dyDescent="0.25">
      <c r="A19" s="14" t="s">
        <v>192</v>
      </c>
      <c r="B19" s="14" t="s">
        <v>78</v>
      </c>
      <c r="C19" s="14" t="s">
        <v>211</v>
      </c>
      <c r="D19" s="14" t="s">
        <v>6</v>
      </c>
      <c r="E19" s="15">
        <v>43160</v>
      </c>
      <c r="F19" s="14" t="s">
        <v>194</v>
      </c>
      <c r="G19" s="14" t="s">
        <v>195</v>
      </c>
      <c r="H19" s="16">
        <v>31</v>
      </c>
      <c r="I19" s="17">
        <v>120</v>
      </c>
      <c r="J19" s="16">
        <v>0</v>
      </c>
      <c r="K19" s="16">
        <v>0</v>
      </c>
      <c r="L19" s="17">
        <v>88.36</v>
      </c>
      <c r="M19" s="15">
        <v>43070</v>
      </c>
      <c r="N19" s="16">
        <v>0.5</v>
      </c>
      <c r="O19" s="17">
        <v>509.71</v>
      </c>
      <c r="P19" s="17">
        <v>0</v>
      </c>
      <c r="Q19" s="17">
        <v>35.340000000000003</v>
      </c>
      <c r="R19" s="17">
        <v>53.01</v>
      </c>
      <c r="S19" s="17">
        <v>18.600000000000001</v>
      </c>
      <c r="T19" s="17">
        <v>88.35</v>
      </c>
      <c r="U19" s="17">
        <v>37.200000000000003</v>
      </c>
      <c r="V19" s="17">
        <v>0</v>
      </c>
      <c r="W19" s="17">
        <v>26.04</v>
      </c>
      <c r="X19" s="17">
        <v>39.06</v>
      </c>
      <c r="Y19" s="17">
        <v>65.099999999999994</v>
      </c>
      <c r="Z19" s="17">
        <v>0</v>
      </c>
      <c r="AA19" s="17">
        <v>9.3000000000000007</v>
      </c>
      <c r="AB19" s="17">
        <v>13.95</v>
      </c>
      <c r="AC19" s="17">
        <v>23.25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17">
        <v>0</v>
      </c>
      <c r="AX19" s="17">
        <v>0</v>
      </c>
      <c r="AY19" s="17">
        <v>0</v>
      </c>
      <c r="AZ19" s="17">
        <v>0</v>
      </c>
      <c r="BA19" s="17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7">
        <v>0</v>
      </c>
      <c r="BH19" s="17">
        <v>0</v>
      </c>
      <c r="BI19" s="17">
        <v>0</v>
      </c>
      <c r="BJ19" s="15">
        <v>43207</v>
      </c>
      <c r="BK19" s="14" t="s">
        <v>203</v>
      </c>
      <c r="BL19" s="17">
        <v>0</v>
      </c>
      <c r="BM19" s="17">
        <v>0</v>
      </c>
      <c r="BN19" s="17">
        <v>0</v>
      </c>
      <c r="BO19" s="17">
        <v>0</v>
      </c>
      <c r="BP19" s="17">
        <v>18.600000000000001</v>
      </c>
      <c r="BQ19" s="17">
        <v>0</v>
      </c>
      <c r="BR19" s="17">
        <v>37.200000000000003</v>
      </c>
      <c r="BS19" s="17">
        <v>0</v>
      </c>
      <c r="BT19" s="17">
        <v>0</v>
      </c>
      <c r="BU19" s="17">
        <v>0</v>
      </c>
      <c r="BV19" s="17">
        <v>0</v>
      </c>
      <c r="BW19" s="17">
        <v>0</v>
      </c>
      <c r="BX19" s="17">
        <v>0</v>
      </c>
      <c r="BY19" s="17">
        <v>0</v>
      </c>
      <c r="BZ19" s="17">
        <v>0</v>
      </c>
      <c r="CA19" s="17">
        <v>0</v>
      </c>
      <c r="CB19" s="17">
        <v>0</v>
      </c>
      <c r="CC19" s="17">
        <v>0</v>
      </c>
      <c r="CD19" s="17">
        <v>0</v>
      </c>
      <c r="CE19" s="17">
        <v>0</v>
      </c>
      <c r="CF19" s="17">
        <v>0</v>
      </c>
      <c r="CG19" s="17">
        <v>0</v>
      </c>
      <c r="CH19" s="17">
        <v>0</v>
      </c>
      <c r="CI19" s="17">
        <v>0</v>
      </c>
      <c r="CJ19" s="17">
        <v>0</v>
      </c>
      <c r="CK19" s="17">
        <v>0</v>
      </c>
      <c r="CL19" s="17">
        <v>0</v>
      </c>
      <c r="CM19" s="17">
        <v>0</v>
      </c>
      <c r="CN19" s="17">
        <v>0</v>
      </c>
      <c r="CO19" s="17">
        <v>0</v>
      </c>
      <c r="CP19" s="17">
        <v>0</v>
      </c>
      <c r="CQ19" s="17">
        <v>0</v>
      </c>
      <c r="CR19" s="17">
        <v>0</v>
      </c>
      <c r="CS19" s="17">
        <v>0</v>
      </c>
      <c r="CT19" s="17">
        <v>0</v>
      </c>
      <c r="CU19" s="17">
        <v>0</v>
      </c>
      <c r="CV19" s="17">
        <v>0</v>
      </c>
      <c r="CW19" s="17">
        <v>0</v>
      </c>
      <c r="CX19" s="17">
        <v>0</v>
      </c>
      <c r="CY19" s="17">
        <v>0</v>
      </c>
      <c r="CZ19" s="17">
        <v>0</v>
      </c>
      <c r="DA19" s="17">
        <v>0</v>
      </c>
      <c r="DB19" s="17">
        <v>0</v>
      </c>
      <c r="DC19" s="17">
        <v>0</v>
      </c>
      <c r="DD19" s="17">
        <v>0</v>
      </c>
      <c r="DE19" s="17">
        <v>80.599999999999994</v>
      </c>
      <c r="DF19" s="15">
        <v>43132</v>
      </c>
      <c r="DG19" t="e">
        <f>VLOOKUP(D19,#REF!,2,FALSE)</f>
        <v>#REF!</v>
      </c>
    </row>
    <row r="20" spans="1:111" x14ac:dyDescent="0.25">
      <c r="A20" s="14" t="s">
        <v>192</v>
      </c>
      <c r="B20" s="14" t="s">
        <v>78</v>
      </c>
      <c r="C20" s="14" t="s">
        <v>211</v>
      </c>
      <c r="D20" s="14" t="s">
        <v>19</v>
      </c>
      <c r="E20" s="15">
        <v>43160</v>
      </c>
      <c r="F20" s="14" t="s">
        <v>194</v>
      </c>
      <c r="G20" s="14" t="s">
        <v>195</v>
      </c>
      <c r="H20" s="16">
        <v>31</v>
      </c>
      <c r="I20" s="17">
        <v>120</v>
      </c>
      <c r="J20" s="16">
        <v>0</v>
      </c>
      <c r="K20" s="16">
        <v>0</v>
      </c>
      <c r="L20" s="17">
        <v>88.36</v>
      </c>
      <c r="M20" s="15">
        <v>43070</v>
      </c>
      <c r="N20" s="16">
        <v>0.5</v>
      </c>
      <c r="O20" s="17">
        <v>509.71</v>
      </c>
      <c r="P20" s="17">
        <v>0</v>
      </c>
      <c r="Q20" s="17">
        <v>35.340000000000003</v>
      </c>
      <c r="R20" s="17">
        <v>53.01</v>
      </c>
      <c r="S20" s="17">
        <v>18.600000000000001</v>
      </c>
      <c r="T20" s="17">
        <v>88.35</v>
      </c>
      <c r="U20" s="17">
        <v>37.200000000000003</v>
      </c>
      <c r="V20" s="17">
        <v>0</v>
      </c>
      <c r="W20" s="17">
        <v>26.04</v>
      </c>
      <c r="X20" s="17">
        <v>39.06</v>
      </c>
      <c r="Y20" s="17">
        <v>65.099999999999994</v>
      </c>
      <c r="Z20" s="17">
        <v>0</v>
      </c>
      <c r="AA20" s="17">
        <v>9.3000000000000007</v>
      </c>
      <c r="AB20" s="17">
        <v>13.95</v>
      </c>
      <c r="AC20" s="17">
        <v>23.25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5">
        <v>43207</v>
      </c>
      <c r="BK20" s="14" t="s">
        <v>79</v>
      </c>
      <c r="BL20" s="17">
        <v>0</v>
      </c>
      <c r="BM20" s="17">
        <v>0</v>
      </c>
      <c r="BN20" s="17">
        <v>0</v>
      </c>
      <c r="BO20" s="17">
        <v>0</v>
      </c>
      <c r="BP20" s="17">
        <v>18.600000000000001</v>
      </c>
      <c r="BQ20" s="17">
        <v>0</v>
      </c>
      <c r="BR20" s="17">
        <v>37.200000000000003</v>
      </c>
      <c r="BS20" s="17">
        <v>0</v>
      </c>
      <c r="BT20" s="17">
        <v>0</v>
      </c>
      <c r="BU20" s="17">
        <v>0</v>
      </c>
      <c r="BV20" s="17">
        <v>0</v>
      </c>
      <c r="BW20" s="17">
        <v>0</v>
      </c>
      <c r="BX20" s="17">
        <v>0</v>
      </c>
      <c r="BY20" s="17">
        <v>0</v>
      </c>
      <c r="BZ20" s="17">
        <v>0</v>
      </c>
      <c r="CA20" s="17">
        <v>0</v>
      </c>
      <c r="CB20" s="17">
        <v>0</v>
      </c>
      <c r="CC20" s="17">
        <v>0</v>
      </c>
      <c r="CD20" s="17">
        <v>0</v>
      </c>
      <c r="CE20" s="17">
        <v>0</v>
      </c>
      <c r="CF20" s="17">
        <v>0</v>
      </c>
      <c r="CG20" s="17">
        <v>0</v>
      </c>
      <c r="CH20" s="17">
        <v>0</v>
      </c>
      <c r="CI20" s="17">
        <v>0</v>
      </c>
      <c r="CJ20" s="17">
        <v>0</v>
      </c>
      <c r="CK20" s="17">
        <v>0</v>
      </c>
      <c r="CL20" s="17">
        <v>0</v>
      </c>
      <c r="CM20" s="17">
        <v>0</v>
      </c>
      <c r="CN20" s="17">
        <v>0</v>
      </c>
      <c r="CO20" s="17">
        <v>0</v>
      </c>
      <c r="CP20" s="17">
        <v>0</v>
      </c>
      <c r="CQ20" s="17">
        <v>0</v>
      </c>
      <c r="CR20" s="17">
        <v>0</v>
      </c>
      <c r="CS20" s="17">
        <v>0</v>
      </c>
      <c r="CT20" s="17">
        <v>0</v>
      </c>
      <c r="CU20" s="17">
        <v>0</v>
      </c>
      <c r="CV20" s="17">
        <v>0</v>
      </c>
      <c r="CW20" s="17">
        <v>0</v>
      </c>
      <c r="CX20" s="17">
        <v>0</v>
      </c>
      <c r="CY20" s="17">
        <v>0</v>
      </c>
      <c r="CZ20" s="17">
        <v>0</v>
      </c>
      <c r="DA20" s="17">
        <v>0</v>
      </c>
      <c r="DB20" s="17">
        <v>0</v>
      </c>
      <c r="DC20" s="17">
        <v>0</v>
      </c>
      <c r="DD20" s="17">
        <v>0</v>
      </c>
      <c r="DE20" s="17">
        <v>80.599999999999994</v>
      </c>
      <c r="DF20" s="15">
        <v>43132</v>
      </c>
      <c r="DG20" t="e">
        <f>VLOOKUP(D20,#REF!,2,FALSE)</f>
        <v>#REF!</v>
      </c>
    </row>
    <row r="21" spans="1:111" x14ac:dyDescent="0.25">
      <c r="A21" s="14" t="s">
        <v>192</v>
      </c>
      <c r="B21" s="14" t="s">
        <v>78</v>
      </c>
      <c r="C21" s="14" t="s">
        <v>211</v>
      </c>
      <c r="D21" s="14" t="s">
        <v>2</v>
      </c>
      <c r="E21" s="15">
        <v>43160</v>
      </c>
      <c r="F21" s="14" t="s">
        <v>194</v>
      </c>
      <c r="G21" s="14" t="s">
        <v>195</v>
      </c>
      <c r="H21" s="16">
        <v>31</v>
      </c>
      <c r="I21" s="17">
        <v>120</v>
      </c>
      <c r="J21" s="16">
        <v>0</v>
      </c>
      <c r="K21" s="16">
        <v>0</v>
      </c>
      <c r="L21" s="17">
        <v>88.36</v>
      </c>
      <c r="M21" s="15">
        <v>43070</v>
      </c>
      <c r="N21" s="16">
        <v>0.5</v>
      </c>
      <c r="O21" s="17">
        <v>509.71</v>
      </c>
      <c r="P21" s="17">
        <v>0</v>
      </c>
      <c r="Q21" s="17">
        <v>35.340000000000003</v>
      </c>
      <c r="R21" s="17">
        <v>53.01</v>
      </c>
      <c r="S21" s="17">
        <v>18.600000000000001</v>
      </c>
      <c r="T21" s="17">
        <v>88.35</v>
      </c>
      <c r="U21" s="17">
        <v>37.200000000000003</v>
      </c>
      <c r="V21" s="17">
        <v>0</v>
      </c>
      <c r="W21" s="17">
        <v>26.04</v>
      </c>
      <c r="X21" s="17">
        <v>39.06</v>
      </c>
      <c r="Y21" s="17">
        <v>65.099999999999994</v>
      </c>
      <c r="Z21" s="17">
        <v>0</v>
      </c>
      <c r="AA21" s="17">
        <v>9.3000000000000007</v>
      </c>
      <c r="AB21" s="17">
        <v>13.95</v>
      </c>
      <c r="AC21" s="17">
        <v>23.25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5">
        <v>43207</v>
      </c>
      <c r="BK21" s="14" t="s">
        <v>79</v>
      </c>
      <c r="BL21" s="17">
        <v>0</v>
      </c>
      <c r="BM21" s="17">
        <v>0</v>
      </c>
      <c r="BN21" s="17">
        <v>0</v>
      </c>
      <c r="BO21" s="17">
        <v>0</v>
      </c>
      <c r="BP21" s="17">
        <v>18.600000000000001</v>
      </c>
      <c r="BQ21" s="17">
        <v>0</v>
      </c>
      <c r="BR21" s="17">
        <v>37.200000000000003</v>
      </c>
      <c r="BS21" s="17">
        <v>0</v>
      </c>
      <c r="BT21" s="17">
        <v>0</v>
      </c>
      <c r="BU21" s="17">
        <v>0</v>
      </c>
      <c r="BV21" s="17">
        <v>0</v>
      </c>
      <c r="BW21" s="17">
        <v>0</v>
      </c>
      <c r="BX21" s="17">
        <v>0</v>
      </c>
      <c r="BY21" s="17">
        <v>0</v>
      </c>
      <c r="BZ21" s="17">
        <v>0</v>
      </c>
      <c r="CA21" s="17">
        <v>0</v>
      </c>
      <c r="CB21" s="17">
        <v>0</v>
      </c>
      <c r="CC21" s="17">
        <v>0</v>
      </c>
      <c r="CD21" s="17">
        <v>0</v>
      </c>
      <c r="CE21" s="17">
        <v>0</v>
      </c>
      <c r="CF21" s="17">
        <v>0</v>
      </c>
      <c r="CG21" s="17">
        <v>0</v>
      </c>
      <c r="CH21" s="17">
        <v>0</v>
      </c>
      <c r="CI21" s="17">
        <v>0</v>
      </c>
      <c r="CJ21" s="17">
        <v>0</v>
      </c>
      <c r="CK21" s="17">
        <v>0</v>
      </c>
      <c r="CL21" s="17">
        <v>0</v>
      </c>
      <c r="CM21" s="17">
        <v>0</v>
      </c>
      <c r="CN21" s="17">
        <v>0</v>
      </c>
      <c r="CO21" s="17">
        <v>0</v>
      </c>
      <c r="CP21" s="17">
        <v>0</v>
      </c>
      <c r="CQ21" s="17">
        <v>0</v>
      </c>
      <c r="CR21" s="17">
        <v>0</v>
      </c>
      <c r="CS21" s="17">
        <v>0</v>
      </c>
      <c r="CT21" s="1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0</v>
      </c>
      <c r="DA21" s="17">
        <v>0</v>
      </c>
      <c r="DB21" s="17">
        <v>0</v>
      </c>
      <c r="DC21" s="17">
        <v>0</v>
      </c>
      <c r="DD21" s="17">
        <v>0</v>
      </c>
      <c r="DE21" s="17">
        <v>80.599999999999994</v>
      </c>
      <c r="DF21" s="15">
        <v>43132</v>
      </c>
      <c r="DG21" t="e">
        <f>VLOOKUP(D21,#REF!,2,FALSE)</f>
        <v>#REF!</v>
      </c>
    </row>
    <row r="22" spans="1:111" x14ac:dyDescent="0.25">
      <c r="A22" s="14" t="s">
        <v>192</v>
      </c>
      <c r="B22" s="14" t="s">
        <v>78</v>
      </c>
      <c r="C22" s="14" t="s">
        <v>211</v>
      </c>
      <c r="D22" s="14" t="s">
        <v>31</v>
      </c>
      <c r="E22" s="15">
        <v>43160</v>
      </c>
      <c r="F22" s="14" t="s">
        <v>194</v>
      </c>
      <c r="G22" s="14" t="s">
        <v>195</v>
      </c>
      <c r="H22" s="16">
        <v>31</v>
      </c>
      <c r="I22" s="17">
        <v>120</v>
      </c>
      <c r="J22" s="16">
        <v>0</v>
      </c>
      <c r="K22" s="16">
        <v>0</v>
      </c>
      <c r="L22" s="17">
        <v>88.36</v>
      </c>
      <c r="M22" s="15">
        <v>43070</v>
      </c>
      <c r="N22" s="16">
        <v>0.5</v>
      </c>
      <c r="O22" s="17">
        <v>509.71</v>
      </c>
      <c r="P22" s="17">
        <v>0</v>
      </c>
      <c r="Q22" s="17">
        <v>35.340000000000003</v>
      </c>
      <c r="R22" s="17">
        <v>53.01</v>
      </c>
      <c r="S22" s="17">
        <v>18.600000000000001</v>
      </c>
      <c r="T22" s="17">
        <v>88.35</v>
      </c>
      <c r="U22" s="17">
        <v>37.200000000000003</v>
      </c>
      <c r="V22" s="17">
        <v>0</v>
      </c>
      <c r="W22" s="17">
        <v>26.04</v>
      </c>
      <c r="X22" s="17">
        <v>39.06</v>
      </c>
      <c r="Y22" s="17">
        <v>65.099999999999994</v>
      </c>
      <c r="Z22" s="17">
        <v>0</v>
      </c>
      <c r="AA22" s="17">
        <v>9.3000000000000007</v>
      </c>
      <c r="AB22" s="17">
        <v>13.95</v>
      </c>
      <c r="AC22" s="17">
        <v>23.25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0</v>
      </c>
      <c r="AY22" s="17">
        <v>0</v>
      </c>
      <c r="AZ22" s="17">
        <v>0</v>
      </c>
      <c r="BA22" s="17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7">
        <v>0</v>
      </c>
      <c r="BH22" s="17">
        <v>0</v>
      </c>
      <c r="BI22" s="17">
        <v>0</v>
      </c>
      <c r="BJ22" s="15">
        <v>43207</v>
      </c>
      <c r="BK22" s="14" t="s">
        <v>79</v>
      </c>
      <c r="BL22" s="17">
        <v>0</v>
      </c>
      <c r="BM22" s="17">
        <v>0</v>
      </c>
      <c r="BN22" s="17">
        <v>0</v>
      </c>
      <c r="BO22" s="17">
        <v>0</v>
      </c>
      <c r="BP22" s="17">
        <v>18.600000000000001</v>
      </c>
      <c r="BQ22" s="17">
        <v>0</v>
      </c>
      <c r="BR22" s="17">
        <v>37.200000000000003</v>
      </c>
      <c r="BS22" s="17">
        <v>0</v>
      </c>
      <c r="BT22" s="17">
        <v>0</v>
      </c>
      <c r="BU22" s="17">
        <v>0</v>
      </c>
      <c r="BV22" s="17">
        <v>0</v>
      </c>
      <c r="BW22" s="17">
        <v>0</v>
      </c>
      <c r="BX22" s="17">
        <v>0</v>
      </c>
      <c r="BY22" s="17">
        <v>0</v>
      </c>
      <c r="BZ22" s="17">
        <v>0</v>
      </c>
      <c r="CA22" s="17">
        <v>0</v>
      </c>
      <c r="CB22" s="17">
        <v>0</v>
      </c>
      <c r="CC22" s="17">
        <v>0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0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80.599999999999994</v>
      </c>
      <c r="DF22" s="15">
        <v>43132</v>
      </c>
      <c r="DG22" t="e">
        <f>VLOOKUP(D22,#REF!,2,FALSE)</f>
        <v>#REF!</v>
      </c>
    </row>
    <row r="23" spans="1:111" x14ac:dyDescent="0.25">
      <c r="A23" s="14" t="s">
        <v>192</v>
      </c>
      <c r="B23" s="14" t="s">
        <v>78</v>
      </c>
      <c r="C23" s="14" t="s">
        <v>211</v>
      </c>
      <c r="D23" s="14" t="s">
        <v>36</v>
      </c>
      <c r="E23" s="15">
        <v>43160</v>
      </c>
      <c r="F23" s="14" t="s">
        <v>194</v>
      </c>
      <c r="G23" s="14" t="s">
        <v>195</v>
      </c>
      <c r="H23" s="16">
        <v>31</v>
      </c>
      <c r="I23" s="17">
        <v>92.35</v>
      </c>
      <c r="J23" s="16">
        <v>0</v>
      </c>
      <c r="K23" s="16">
        <v>0</v>
      </c>
      <c r="L23" s="17">
        <v>88.36</v>
      </c>
      <c r="M23" s="15">
        <v>43070</v>
      </c>
      <c r="N23" s="16">
        <v>0.5</v>
      </c>
      <c r="O23" s="17">
        <v>509.71</v>
      </c>
      <c r="P23" s="17">
        <v>0</v>
      </c>
      <c r="Q23" s="17">
        <v>27.2</v>
      </c>
      <c r="R23" s="17">
        <v>40.799999999999997</v>
      </c>
      <c r="S23" s="17">
        <v>14.31</v>
      </c>
      <c r="T23" s="17">
        <v>67.989999999999995</v>
      </c>
      <c r="U23" s="17">
        <v>28.63</v>
      </c>
      <c r="V23" s="17">
        <v>0</v>
      </c>
      <c r="W23" s="17">
        <v>20.04</v>
      </c>
      <c r="X23" s="17">
        <v>30.06</v>
      </c>
      <c r="Y23" s="17">
        <v>50.1</v>
      </c>
      <c r="Z23" s="17">
        <v>0</v>
      </c>
      <c r="AA23" s="17">
        <v>7.16</v>
      </c>
      <c r="AB23" s="17">
        <v>10.74</v>
      </c>
      <c r="AC23" s="17">
        <v>17.89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0</v>
      </c>
      <c r="BG23" s="17">
        <v>0</v>
      </c>
      <c r="BH23" s="17">
        <v>0</v>
      </c>
      <c r="BI23" s="17">
        <v>0</v>
      </c>
      <c r="BJ23" s="15">
        <v>43207</v>
      </c>
      <c r="BK23" s="14" t="s">
        <v>79</v>
      </c>
      <c r="BL23" s="17">
        <v>0</v>
      </c>
      <c r="BM23" s="17">
        <v>0</v>
      </c>
      <c r="BN23" s="17">
        <v>0</v>
      </c>
      <c r="BO23" s="17">
        <v>0</v>
      </c>
      <c r="BP23" s="17">
        <v>14.31</v>
      </c>
      <c r="BQ23" s="17">
        <v>0</v>
      </c>
      <c r="BR23" s="17">
        <v>28.63</v>
      </c>
      <c r="BS23" s="17">
        <v>0</v>
      </c>
      <c r="BT23" s="17">
        <v>0</v>
      </c>
      <c r="BU23" s="17">
        <v>0</v>
      </c>
      <c r="BV23" s="17">
        <v>0</v>
      </c>
      <c r="BW23" s="17">
        <v>0</v>
      </c>
      <c r="BX23" s="17">
        <v>0</v>
      </c>
      <c r="BY23" s="17">
        <v>0</v>
      </c>
      <c r="BZ23" s="17">
        <v>0</v>
      </c>
      <c r="CA23" s="17">
        <v>0</v>
      </c>
      <c r="CB23" s="17">
        <v>0</v>
      </c>
      <c r="CC23" s="17">
        <v>0</v>
      </c>
      <c r="CD23" s="17">
        <v>0</v>
      </c>
      <c r="CE23" s="17">
        <v>0</v>
      </c>
      <c r="CF23" s="17">
        <v>0</v>
      </c>
      <c r="CG23" s="17">
        <v>0</v>
      </c>
      <c r="CH23" s="17">
        <v>0</v>
      </c>
      <c r="CI23" s="17">
        <v>0</v>
      </c>
      <c r="CJ23" s="17">
        <v>0</v>
      </c>
      <c r="CK23" s="17">
        <v>0</v>
      </c>
      <c r="CL23" s="17">
        <v>0</v>
      </c>
      <c r="CM23" s="17">
        <v>0</v>
      </c>
      <c r="CN23" s="17">
        <v>0</v>
      </c>
      <c r="CO23" s="17">
        <v>0</v>
      </c>
      <c r="CP23" s="17">
        <v>0</v>
      </c>
      <c r="CQ23" s="17">
        <v>0</v>
      </c>
      <c r="CR23" s="17">
        <v>0</v>
      </c>
      <c r="CS23" s="17">
        <v>0</v>
      </c>
      <c r="CT23" s="17">
        <v>0</v>
      </c>
      <c r="CU23" s="17">
        <v>0</v>
      </c>
      <c r="CV23" s="17">
        <v>0</v>
      </c>
      <c r="CW23" s="17">
        <v>0</v>
      </c>
      <c r="CX23" s="17">
        <v>0</v>
      </c>
      <c r="CY23" s="17">
        <v>0</v>
      </c>
      <c r="CZ23" s="17">
        <v>0</v>
      </c>
      <c r="DA23" s="17">
        <v>0</v>
      </c>
      <c r="DB23" s="17">
        <v>0</v>
      </c>
      <c r="DC23" s="17">
        <v>0</v>
      </c>
      <c r="DD23" s="17">
        <v>0</v>
      </c>
      <c r="DE23" s="17">
        <v>80.599999999999994</v>
      </c>
      <c r="DF23" s="15">
        <v>43132</v>
      </c>
      <c r="DG23" t="e">
        <f>VLOOKUP(D23,#REF!,2,FALSE)</f>
        <v>#REF!</v>
      </c>
    </row>
    <row r="24" spans="1:111" x14ac:dyDescent="0.25">
      <c r="A24" s="14" t="s">
        <v>192</v>
      </c>
      <c r="B24" s="14" t="s">
        <v>78</v>
      </c>
      <c r="C24" s="14" t="s">
        <v>211</v>
      </c>
      <c r="D24" s="14" t="s">
        <v>32</v>
      </c>
      <c r="E24" s="15">
        <v>43160</v>
      </c>
      <c r="F24" s="14" t="s">
        <v>194</v>
      </c>
      <c r="G24" s="14" t="s">
        <v>195</v>
      </c>
      <c r="H24" s="16">
        <v>31</v>
      </c>
      <c r="I24" s="17">
        <v>120</v>
      </c>
      <c r="J24" s="16">
        <v>0</v>
      </c>
      <c r="K24" s="16">
        <v>0</v>
      </c>
      <c r="L24" s="17">
        <v>88.36</v>
      </c>
      <c r="M24" s="15">
        <v>43070</v>
      </c>
      <c r="N24" s="16">
        <v>0.5</v>
      </c>
      <c r="O24" s="17">
        <v>509.71</v>
      </c>
      <c r="P24" s="17">
        <v>0</v>
      </c>
      <c r="Q24" s="17">
        <v>35.340000000000003</v>
      </c>
      <c r="R24" s="17">
        <v>53.01</v>
      </c>
      <c r="S24" s="17">
        <v>18.600000000000001</v>
      </c>
      <c r="T24" s="17">
        <v>88.35</v>
      </c>
      <c r="U24" s="17">
        <v>37.200000000000003</v>
      </c>
      <c r="V24" s="17">
        <v>0</v>
      </c>
      <c r="W24" s="17">
        <v>26.04</v>
      </c>
      <c r="X24" s="17">
        <v>39.06</v>
      </c>
      <c r="Y24" s="17">
        <v>65.099999999999994</v>
      </c>
      <c r="Z24" s="17">
        <v>0</v>
      </c>
      <c r="AA24" s="17">
        <v>9.3000000000000007</v>
      </c>
      <c r="AB24" s="17">
        <v>13.95</v>
      </c>
      <c r="AC24" s="17">
        <v>23.25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0</v>
      </c>
      <c r="BG24" s="17">
        <v>0</v>
      </c>
      <c r="BH24" s="17">
        <v>0</v>
      </c>
      <c r="BI24" s="17">
        <v>0</v>
      </c>
      <c r="BJ24" s="15">
        <v>43207</v>
      </c>
      <c r="BK24" s="14" t="s">
        <v>79</v>
      </c>
      <c r="BL24" s="17">
        <v>0</v>
      </c>
      <c r="BM24" s="17">
        <v>0</v>
      </c>
      <c r="BN24" s="17">
        <v>0</v>
      </c>
      <c r="BO24" s="17">
        <v>0</v>
      </c>
      <c r="BP24" s="17">
        <v>18.600000000000001</v>
      </c>
      <c r="BQ24" s="17">
        <v>0</v>
      </c>
      <c r="BR24" s="17">
        <v>37.200000000000003</v>
      </c>
      <c r="BS24" s="17">
        <v>0</v>
      </c>
      <c r="BT24" s="17">
        <v>0</v>
      </c>
      <c r="BU24" s="17">
        <v>0</v>
      </c>
      <c r="BV24" s="17">
        <v>0</v>
      </c>
      <c r="BW24" s="17">
        <v>0</v>
      </c>
      <c r="BX24" s="17">
        <v>0</v>
      </c>
      <c r="BY24" s="17">
        <v>0</v>
      </c>
      <c r="BZ24" s="17">
        <v>0</v>
      </c>
      <c r="CA24" s="17">
        <v>0</v>
      </c>
      <c r="CB24" s="17">
        <v>0</v>
      </c>
      <c r="CC24" s="17">
        <v>0</v>
      </c>
      <c r="CD24" s="17">
        <v>0</v>
      </c>
      <c r="CE24" s="17">
        <v>0</v>
      </c>
      <c r="CF24" s="17">
        <v>0</v>
      </c>
      <c r="CG24" s="17">
        <v>0</v>
      </c>
      <c r="CH24" s="17">
        <v>0</v>
      </c>
      <c r="CI24" s="17">
        <v>0</v>
      </c>
      <c r="CJ24" s="17">
        <v>0</v>
      </c>
      <c r="CK24" s="17">
        <v>0</v>
      </c>
      <c r="CL24" s="17">
        <v>0</v>
      </c>
      <c r="CM24" s="17">
        <v>0</v>
      </c>
      <c r="CN24" s="17">
        <v>0</v>
      </c>
      <c r="CO24" s="17">
        <v>0</v>
      </c>
      <c r="CP24" s="17">
        <v>0</v>
      </c>
      <c r="CQ24" s="17">
        <v>0</v>
      </c>
      <c r="CR24" s="17">
        <v>0</v>
      </c>
      <c r="CS24" s="17">
        <v>0</v>
      </c>
      <c r="CT24" s="17">
        <v>0</v>
      </c>
      <c r="CU24" s="17">
        <v>0</v>
      </c>
      <c r="CV24" s="17">
        <v>0</v>
      </c>
      <c r="CW24" s="17">
        <v>0</v>
      </c>
      <c r="CX24" s="17">
        <v>0</v>
      </c>
      <c r="CY24" s="17">
        <v>0</v>
      </c>
      <c r="CZ24" s="17">
        <v>0</v>
      </c>
      <c r="DA24" s="17">
        <v>0</v>
      </c>
      <c r="DB24" s="17">
        <v>0</v>
      </c>
      <c r="DC24" s="17">
        <v>0</v>
      </c>
      <c r="DD24" s="17">
        <v>0</v>
      </c>
      <c r="DE24" s="17">
        <v>80.599999999999994</v>
      </c>
      <c r="DF24" s="15">
        <v>43132</v>
      </c>
      <c r="DG24" t="e">
        <f>VLOOKUP(D24,#REF!,2,FALSE)</f>
        <v>#REF!</v>
      </c>
    </row>
    <row r="25" spans="1:111" x14ac:dyDescent="0.25">
      <c r="A25" s="14" t="s">
        <v>192</v>
      </c>
      <c r="B25" s="14" t="s">
        <v>78</v>
      </c>
      <c r="C25" s="14" t="s">
        <v>211</v>
      </c>
      <c r="D25" s="14" t="s">
        <v>63</v>
      </c>
      <c r="E25" s="15">
        <v>43179</v>
      </c>
      <c r="F25" s="14" t="s">
        <v>199</v>
      </c>
      <c r="G25" s="14" t="s">
        <v>195</v>
      </c>
      <c r="H25" s="16">
        <v>12</v>
      </c>
      <c r="I25" s="17">
        <v>92.36</v>
      </c>
      <c r="J25" s="16">
        <v>0</v>
      </c>
      <c r="K25" s="16">
        <v>0</v>
      </c>
      <c r="L25" s="17">
        <v>88.36</v>
      </c>
      <c r="M25" s="15">
        <v>43070</v>
      </c>
      <c r="N25" s="16">
        <v>0.5</v>
      </c>
      <c r="O25" s="17">
        <v>197.31</v>
      </c>
      <c r="P25" s="17">
        <v>0</v>
      </c>
      <c r="Q25" s="17">
        <v>10.53</v>
      </c>
      <c r="R25" s="17">
        <v>15.8</v>
      </c>
      <c r="S25" s="17">
        <v>5.54</v>
      </c>
      <c r="T25" s="17">
        <v>26.33</v>
      </c>
      <c r="U25" s="17">
        <v>11.08</v>
      </c>
      <c r="V25" s="17">
        <v>0</v>
      </c>
      <c r="W25" s="17">
        <v>7.76</v>
      </c>
      <c r="X25" s="17">
        <v>11.64</v>
      </c>
      <c r="Y25" s="17">
        <v>19.399999999999999</v>
      </c>
      <c r="Z25" s="17">
        <v>0</v>
      </c>
      <c r="AA25" s="17">
        <v>2.77</v>
      </c>
      <c r="AB25" s="17">
        <v>4.16</v>
      </c>
      <c r="AC25" s="17">
        <v>6.93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0</v>
      </c>
      <c r="BG25" s="17">
        <v>0</v>
      </c>
      <c r="BH25" s="17">
        <v>0</v>
      </c>
      <c r="BI25" s="17">
        <v>0</v>
      </c>
      <c r="BJ25" s="15">
        <v>43207</v>
      </c>
      <c r="BK25" s="14" t="s">
        <v>79</v>
      </c>
      <c r="BL25" s="17">
        <v>0</v>
      </c>
      <c r="BM25" s="17">
        <v>0</v>
      </c>
      <c r="BN25" s="17">
        <v>0</v>
      </c>
      <c r="BO25" s="17">
        <v>0</v>
      </c>
      <c r="BP25" s="17">
        <v>5.54</v>
      </c>
      <c r="BQ25" s="17">
        <v>0</v>
      </c>
      <c r="BR25" s="17">
        <v>11.08</v>
      </c>
      <c r="BS25" s="17">
        <v>0</v>
      </c>
      <c r="BT25" s="17">
        <v>0</v>
      </c>
      <c r="BU25" s="17">
        <v>0</v>
      </c>
      <c r="BV25" s="17">
        <v>0</v>
      </c>
      <c r="BW25" s="17">
        <v>0</v>
      </c>
      <c r="BX25" s="17">
        <v>0</v>
      </c>
      <c r="BY25" s="17">
        <v>0</v>
      </c>
      <c r="BZ25" s="17">
        <v>0</v>
      </c>
      <c r="CA25" s="17">
        <v>0</v>
      </c>
      <c r="CB25" s="17">
        <v>0</v>
      </c>
      <c r="CC25" s="17">
        <v>0</v>
      </c>
      <c r="CD25" s="17">
        <v>0</v>
      </c>
      <c r="CE25" s="17">
        <v>0</v>
      </c>
      <c r="CF25" s="17">
        <v>0</v>
      </c>
      <c r="CG25" s="17">
        <v>0</v>
      </c>
      <c r="CH25" s="17">
        <v>0</v>
      </c>
      <c r="CI25" s="17">
        <v>0</v>
      </c>
      <c r="CJ25" s="17">
        <v>0</v>
      </c>
      <c r="CK25" s="17">
        <v>0</v>
      </c>
      <c r="CL25" s="17">
        <v>0</v>
      </c>
      <c r="CM25" s="17">
        <v>0</v>
      </c>
      <c r="CN25" s="17">
        <v>0</v>
      </c>
      <c r="CO25" s="17">
        <v>0</v>
      </c>
      <c r="CP25" s="17">
        <v>0</v>
      </c>
      <c r="CQ25" s="17">
        <v>0</v>
      </c>
      <c r="CR25" s="17">
        <v>0</v>
      </c>
      <c r="CS25" s="17">
        <v>0</v>
      </c>
      <c r="CT25" s="17">
        <v>0</v>
      </c>
      <c r="CU25" s="17">
        <v>0</v>
      </c>
      <c r="CV25" s="17">
        <v>0</v>
      </c>
      <c r="CW25" s="17">
        <v>0</v>
      </c>
      <c r="CX25" s="17">
        <v>0</v>
      </c>
      <c r="CY25" s="17">
        <v>0</v>
      </c>
      <c r="CZ25" s="17">
        <v>0</v>
      </c>
      <c r="DA25" s="17">
        <v>0</v>
      </c>
      <c r="DB25" s="17">
        <v>0</v>
      </c>
      <c r="DC25" s="17">
        <v>0</v>
      </c>
      <c r="DD25" s="17">
        <v>0</v>
      </c>
      <c r="DE25" s="17">
        <v>80.599999999999994</v>
      </c>
      <c r="DF25" s="15">
        <v>43132</v>
      </c>
      <c r="DG25" t="e">
        <f>VLOOKUP(D25,#REF!,2,FALSE)</f>
        <v>#REF!</v>
      </c>
    </row>
    <row r="26" spans="1:111" x14ac:dyDescent="0.25">
      <c r="A26" s="14" t="s">
        <v>192</v>
      </c>
      <c r="B26" s="14" t="s">
        <v>78</v>
      </c>
      <c r="C26" s="14" t="s">
        <v>211</v>
      </c>
      <c r="D26" s="14" t="s">
        <v>9</v>
      </c>
      <c r="E26" s="15">
        <v>43160</v>
      </c>
      <c r="F26" s="14" t="s">
        <v>194</v>
      </c>
      <c r="G26" s="14" t="s">
        <v>195</v>
      </c>
      <c r="H26" s="16">
        <v>31</v>
      </c>
      <c r="I26" s="17">
        <v>97.75</v>
      </c>
      <c r="J26" s="16">
        <v>0</v>
      </c>
      <c r="K26" s="16">
        <v>0</v>
      </c>
      <c r="L26" s="17">
        <v>88.36</v>
      </c>
      <c r="M26" s="15">
        <v>43070</v>
      </c>
      <c r="N26" s="16">
        <v>0.5</v>
      </c>
      <c r="O26" s="17">
        <v>509.71</v>
      </c>
      <c r="P26" s="17">
        <v>0</v>
      </c>
      <c r="Q26" s="17">
        <v>28.79</v>
      </c>
      <c r="R26" s="17">
        <v>43.18</v>
      </c>
      <c r="S26" s="17">
        <v>15.15</v>
      </c>
      <c r="T26" s="17">
        <v>71.97</v>
      </c>
      <c r="U26" s="17">
        <v>30.3</v>
      </c>
      <c r="V26" s="17">
        <v>0</v>
      </c>
      <c r="W26" s="17">
        <v>21.21</v>
      </c>
      <c r="X26" s="17">
        <v>31.82</v>
      </c>
      <c r="Y26" s="17">
        <v>53.03</v>
      </c>
      <c r="Z26" s="17">
        <v>0</v>
      </c>
      <c r="AA26" s="17">
        <v>7.58</v>
      </c>
      <c r="AB26" s="17">
        <v>11.36</v>
      </c>
      <c r="AC26" s="17">
        <v>18.940000000000001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17">
        <v>0</v>
      </c>
      <c r="AX26" s="17">
        <v>0</v>
      </c>
      <c r="AY26" s="17">
        <v>0</v>
      </c>
      <c r="AZ26" s="17">
        <v>0</v>
      </c>
      <c r="BA26" s="17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0</v>
      </c>
      <c r="BG26" s="17">
        <v>0</v>
      </c>
      <c r="BH26" s="17">
        <v>0</v>
      </c>
      <c r="BI26" s="17">
        <v>0</v>
      </c>
      <c r="BJ26" s="15">
        <v>43207</v>
      </c>
      <c r="BK26" s="14" t="s">
        <v>79</v>
      </c>
      <c r="BL26" s="17">
        <v>0</v>
      </c>
      <c r="BM26" s="17">
        <v>0</v>
      </c>
      <c r="BN26" s="17">
        <v>0</v>
      </c>
      <c r="BO26" s="17">
        <v>0</v>
      </c>
      <c r="BP26" s="17">
        <v>15.15</v>
      </c>
      <c r="BQ26" s="17">
        <v>0</v>
      </c>
      <c r="BR26" s="17">
        <v>30.3</v>
      </c>
      <c r="BS26" s="17">
        <v>0</v>
      </c>
      <c r="BT26" s="17">
        <v>0</v>
      </c>
      <c r="BU26" s="17">
        <v>0</v>
      </c>
      <c r="BV26" s="17">
        <v>0</v>
      </c>
      <c r="BW26" s="17">
        <v>0</v>
      </c>
      <c r="BX26" s="17">
        <v>0</v>
      </c>
      <c r="BY26" s="17">
        <v>0</v>
      </c>
      <c r="BZ26" s="17">
        <v>0</v>
      </c>
      <c r="CA26" s="17">
        <v>0</v>
      </c>
      <c r="CB26" s="17">
        <v>0</v>
      </c>
      <c r="CC26" s="17">
        <v>0</v>
      </c>
      <c r="CD26" s="17">
        <v>0</v>
      </c>
      <c r="CE26" s="17">
        <v>0</v>
      </c>
      <c r="CF26" s="17">
        <v>0</v>
      </c>
      <c r="CG26" s="17">
        <v>0</v>
      </c>
      <c r="CH26" s="17">
        <v>0</v>
      </c>
      <c r="CI26" s="17">
        <v>0</v>
      </c>
      <c r="CJ26" s="17">
        <v>0</v>
      </c>
      <c r="CK26" s="17">
        <v>0</v>
      </c>
      <c r="CL26" s="17">
        <v>0</v>
      </c>
      <c r="CM26" s="17">
        <v>0</v>
      </c>
      <c r="CN26" s="17">
        <v>0</v>
      </c>
      <c r="CO26" s="17">
        <v>0</v>
      </c>
      <c r="CP26" s="17">
        <v>0</v>
      </c>
      <c r="CQ26" s="17">
        <v>0</v>
      </c>
      <c r="CR26" s="17">
        <v>0</v>
      </c>
      <c r="CS26" s="17">
        <v>0</v>
      </c>
      <c r="CT26" s="17">
        <v>0</v>
      </c>
      <c r="CU26" s="17">
        <v>0</v>
      </c>
      <c r="CV26" s="17">
        <v>0</v>
      </c>
      <c r="CW26" s="17">
        <v>0</v>
      </c>
      <c r="CX26" s="17">
        <v>0</v>
      </c>
      <c r="CY26" s="17">
        <v>0</v>
      </c>
      <c r="CZ26" s="17">
        <v>0</v>
      </c>
      <c r="DA26" s="17">
        <v>0</v>
      </c>
      <c r="DB26" s="17">
        <v>0</v>
      </c>
      <c r="DC26" s="17">
        <v>0</v>
      </c>
      <c r="DD26" s="17">
        <v>0</v>
      </c>
      <c r="DE26" s="17">
        <v>80.599999999999994</v>
      </c>
      <c r="DF26" s="15">
        <v>43132</v>
      </c>
      <c r="DG26" t="e">
        <f>VLOOKUP(D26,#REF!,2,FALSE)</f>
        <v>#REF!</v>
      </c>
    </row>
    <row r="27" spans="1:111" x14ac:dyDescent="0.25">
      <c r="A27" s="14" t="s">
        <v>192</v>
      </c>
      <c r="B27" s="14" t="s">
        <v>78</v>
      </c>
      <c r="C27" s="14" t="s">
        <v>211</v>
      </c>
      <c r="D27" s="14" t="s">
        <v>5</v>
      </c>
      <c r="E27" s="15">
        <v>43160</v>
      </c>
      <c r="F27" s="14" t="s">
        <v>194</v>
      </c>
      <c r="G27" s="14" t="s">
        <v>195</v>
      </c>
      <c r="H27" s="16">
        <v>31</v>
      </c>
      <c r="I27" s="17">
        <v>103.73</v>
      </c>
      <c r="J27" s="16">
        <v>0</v>
      </c>
      <c r="K27" s="16">
        <v>0</v>
      </c>
      <c r="L27" s="17">
        <v>88.36</v>
      </c>
      <c r="M27" s="15">
        <v>43070</v>
      </c>
      <c r="N27" s="16">
        <v>0.5</v>
      </c>
      <c r="O27" s="17">
        <v>509.71</v>
      </c>
      <c r="P27" s="17">
        <v>0</v>
      </c>
      <c r="Q27" s="17">
        <v>30.55</v>
      </c>
      <c r="R27" s="17">
        <v>45.82</v>
      </c>
      <c r="S27" s="17">
        <v>16.079999999999998</v>
      </c>
      <c r="T27" s="17">
        <v>76.37</v>
      </c>
      <c r="U27" s="17">
        <v>32.159999999999997</v>
      </c>
      <c r="V27" s="17">
        <v>0</v>
      </c>
      <c r="W27" s="17">
        <v>22.51</v>
      </c>
      <c r="X27" s="17">
        <v>33.76</v>
      </c>
      <c r="Y27" s="17">
        <v>56.27</v>
      </c>
      <c r="Z27" s="17">
        <v>0</v>
      </c>
      <c r="AA27" s="17">
        <v>8.0399999999999991</v>
      </c>
      <c r="AB27" s="17">
        <v>12.06</v>
      </c>
      <c r="AC27" s="17">
        <v>20.100000000000001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7">
        <v>0</v>
      </c>
      <c r="BE27" s="17">
        <v>0</v>
      </c>
      <c r="BF27" s="17">
        <v>0</v>
      </c>
      <c r="BG27" s="17">
        <v>0</v>
      </c>
      <c r="BH27" s="17">
        <v>0</v>
      </c>
      <c r="BI27" s="17">
        <v>0</v>
      </c>
      <c r="BJ27" s="15">
        <v>43207</v>
      </c>
      <c r="BK27" s="14" t="s">
        <v>79</v>
      </c>
      <c r="BL27" s="17">
        <v>0</v>
      </c>
      <c r="BM27" s="17">
        <v>0</v>
      </c>
      <c r="BN27" s="17">
        <v>0</v>
      </c>
      <c r="BO27" s="17">
        <v>0</v>
      </c>
      <c r="BP27" s="17">
        <v>16.079999999999998</v>
      </c>
      <c r="BQ27" s="17">
        <v>0</v>
      </c>
      <c r="BR27" s="17">
        <v>32.159999999999997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7">
        <v>0</v>
      </c>
      <c r="BY27" s="17">
        <v>0</v>
      </c>
      <c r="BZ27" s="17">
        <v>0</v>
      </c>
      <c r="CA27" s="17">
        <v>0</v>
      </c>
      <c r="CB27" s="17">
        <v>0</v>
      </c>
      <c r="CC27" s="17">
        <v>0</v>
      </c>
      <c r="CD27" s="17">
        <v>0</v>
      </c>
      <c r="CE27" s="17">
        <v>0</v>
      </c>
      <c r="CF27" s="17">
        <v>0</v>
      </c>
      <c r="CG27" s="17">
        <v>0</v>
      </c>
      <c r="CH27" s="17">
        <v>0</v>
      </c>
      <c r="CI27" s="17">
        <v>0</v>
      </c>
      <c r="CJ27" s="17">
        <v>0</v>
      </c>
      <c r="CK27" s="17">
        <v>0</v>
      </c>
      <c r="CL27" s="17">
        <v>0</v>
      </c>
      <c r="CM27" s="17">
        <v>0</v>
      </c>
      <c r="CN27" s="17">
        <v>0</v>
      </c>
      <c r="CO27" s="17">
        <v>0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0</v>
      </c>
      <c r="DD27" s="17">
        <v>0</v>
      </c>
      <c r="DE27" s="17">
        <v>80.599999999999994</v>
      </c>
      <c r="DF27" s="15">
        <v>43132</v>
      </c>
      <c r="DG27" t="e">
        <f>VLOOKUP(D27,#REF!,2,FALSE)</f>
        <v>#REF!</v>
      </c>
    </row>
    <row r="28" spans="1:111" x14ac:dyDescent="0.25">
      <c r="A28" s="14" t="s">
        <v>192</v>
      </c>
      <c r="B28" s="14" t="s">
        <v>78</v>
      </c>
      <c r="C28" s="14" t="s">
        <v>211</v>
      </c>
      <c r="D28" s="14" t="s">
        <v>28</v>
      </c>
      <c r="E28" s="15">
        <v>43160</v>
      </c>
      <c r="F28" s="14" t="s">
        <v>194</v>
      </c>
      <c r="G28" s="14" t="s">
        <v>195</v>
      </c>
      <c r="H28" s="16">
        <v>31</v>
      </c>
      <c r="I28" s="17">
        <v>120</v>
      </c>
      <c r="J28" s="16">
        <v>0</v>
      </c>
      <c r="K28" s="16">
        <v>0</v>
      </c>
      <c r="L28" s="17">
        <v>88.36</v>
      </c>
      <c r="M28" s="15">
        <v>43070</v>
      </c>
      <c r="N28" s="16">
        <v>0.5</v>
      </c>
      <c r="O28" s="17">
        <v>509.71</v>
      </c>
      <c r="P28" s="17">
        <v>0</v>
      </c>
      <c r="Q28" s="17">
        <v>35.340000000000003</v>
      </c>
      <c r="R28" s="17">
        <v>53.01</v>
      </c>
      <c r="S28" s="17">
        <v>18.600000000000001</v>
      </c>
      <c r="T28" s="17">
        <v>88.35</v>
      </c>
      <c r="U28" s="17">
        <v>37.200000000000003</v>
      </c>
      <c r="V28" s="17">
        <v>0</v>
      </c>
      <c r="W28" s="17">
        <v>26.04</v>
      </c>
      <c r="X28" s="17">
        <v>39.06</v>
      </c>
      <c r="Y28" s="17">
        <v>65.099999999999994</v>
      </c>
      <c r="Z28" s="17">
        <v>0</v>
      </c>
      <c r="AA28" s="17">
        <v>9.3000000000000007</v>
      </c>
      <c r="AB28" s="17">
        <v>13.95</v>
      </c>
      <c r="AC28" s="17">
        <v>23.25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7">
        <v>0</v>
      </c>
      <c r="BB28" s="17">
        <v>0</v>
      </c>
      <c r="BC28" s="17">
        <v>0</v>
      </c>
      <c r="BD28" s="17">
        <v>0</v>
      </c>
      <c r="BE28" s="17">
        <v>0</v>
      </c>
      <c r="BF28" s="17">
        <v>0</v>
      </c>
      <c r="BG28" s="17">
        <v>0</v>
      </c>
      <c r="BH28" s="17">
        <v>0</v>
      </c>
      <c r="BI28" s="17">
        <v>0</v>
      </c>
      <c r="BJ28" s="15">
        <v>43207</v>
      </c>
      <c r="BK28" s="14" t="s">
        <v>79</v>
      </c>
      <c r="BL28" s="17">
        <v>0</v>
      </c>
      <c r="BM28" s="17">
        <v>0</v>
      </c>
      <c r="BN28" s="17">
        <v>0</v>
      </c>
      <c r="BO28" s="17">
        <v>0</v>
      </c>
      <c r="BP28" s="17">
        <v>18.600000000000001</v>
      </c>
      <c r="BQ28" s="17">
        <v>0</v>
      </c>
      <c r="BR28" s="17">
        <v>37.200000000000003</v>
      </c>
      <c r="BS28" s="17">
        <v>0</v>
      </c>
      <c r="BT28" s="17">
        <v>0</v>
      </c>
      <c r="BU28" s="17">
        <v>0</v>
      </c>
      <c r="BV28" s="17">
        <v>0</v>
      </c>
      <c r="BW28" s="17">
        <v>0</v>
      </c>
      <c r="BX28" s="17">
        <v>0</v>
      </c>
      <c r="BY28" s="17">
        <v>0</v>
      </c>
      <c r="BZ28" s="17">
        <v>0</v>
      </c>
      <c r="CA28" s="17">
        <v>0</v>
      </c>
      <c r="CB28" s="17">
        <v>0</v>
      </c>
      <c r="CC28" s="17">
        <v>0</v>
      </c>
      <c r="CD28" s="17">
        <v>0</v>
      </c>
      <c r="CE28" s="17">
        <v>0</v>
      </c>
      <c r="CF28" s="17">
        <v>0</v>
      </c>
      <c r="CG28" s="17">
        <v>0</v>
      </c>
      <c r="CH28" s="17">
        <v>0</v>
      </c>
      <c r="CI28" s="17">
        <v>0</v>
      </c>
      <c r="CJ28" s="17">
        <v>0</v>
      </c>
      <c r="CK28" s="17">
        <v>0</v>
      </c>
      <c r="CL28" s="17">
        <v>0</v>
      </c>
      <c r="CM28" s="17">
        <v>0</v>
      </c>
      <c r="CN28" s="17">
        <v>0</v>
      </c>
      <c r="CO28" s="17">
        <v>0</v>
      </c>
      <c r="CP28" s="17">
        <v>0</v>
      </c>
      <c r="CQ28" s="17">
        <v>0</v>
      </c>
      <c r="CR28" s="17">
        <v>0</v>
      </c>
      <c r="CS28" s="17">
        <v>0</v>
      </c>
      <c r="CT28" s="17">
        <v>0</v>
      </c>
      <c r="CU28" s="17">
        <v>0</v>
      </c>
      <c r="CV28" s="17">
        <v>0</v>
      </c>
      <c r="CW28" s="17">
        <v>0</v>
      </c>
      <c r="CX28" s="17">
        <v>0</v>
      </c>
      <c r="CY28" s="17">
        <v>0</v>
      </c>
      <c r="CZ28" s="17">
        <v>0</v>
      </c>
      <c r="DA28" s="17">
        <v>0</v>
      </c>
      <c r="DB28" s="17">
        <v>0</v>
      </c>
      <c r="DC28" s="17">
        <v>0</v>
      </c>
      <c r="DD28" s="17">
        <v>0</v>
      </c>
      <c r="DE28" s="17">
        <v>80.599999999999994</v>
      </c>
      <c r="DF28" s="15">
        <v>43132</v>
      </c>
      <c r="DG28" t="e">
        <f>VLOOKUP(D28,#REF!,2,FALSE)</f>
        <v>#REF!</v>
      </c>
    </row>
    <row r="29" spans="1:111" x14ac:dyDescent="0.25">
      <c r="A29" s="14" t="s">
        <v>192</v>
      </c>
      <c r="B29" s="14" t="s">
        <v>78</v>
      </c>
      <c r="C29" s="14" t="s">
        <v>211</v>
      </c>
      <c r="D29" s="14" t="s">
        <v>35</v>
      </c>
      <c r="E29" s="15">
        <v>43160</v>
      </c>
      <c r="F29" s="14" t="s">
        <v>194</v>
      </c>
      <c r="G29" s="14" t="s">
        <v>195</v>
      </c>
      <c r="H29" s="16">
        <v>31</v>
      </c>
      <c r="I29" s="17">
        <v>120</v>
      </c>
      <c r="J29" s="16">
        <v>0</v>
      </c>
      <c r="K29" s="16">
        <v>0</v>
      </c>
      <c r="L29" s="17">
        <v>88.36</v>
      </c>
      <c r="M29" s="15">
        <v>43070</v>
      </c>
      <c r="N29" s="16">
        <v>0.5</v>
      </c>
      <c r="O29" s="17">
        <v>509.71</v>
      </c>
      <c r="P29" s="17">
        <v>0</v>
      </c>
      <c r="Q29" s="17">
        <v>35.340000000000003</v>
      </c>
      <c r="R29" s="17">
        <v>53.01</v>
      </c>
      <c r="S29" s="17">
        <v>18.600000000000001</v>
      </c>
      <c r="T29" s="17">
        <v>88.35</v>
      </c>
      <c r="U29" s="17">
        <v>37.200000000000003</v>
      </c>
      <c r="V29" s="17">
        <v>0</v>
      </c>
      <c r="W29" s="17">
        <v>26.04</v>
      </c>
      <c r="X29" s="17">
        <v>39.06</v>
      </c>
      <c r="Y29" s="17">
        <v>65.099999999999994</v>
      </c>
      <c r="Z29" s="17">
        <v>0</v>
      </c>
      <c r="AA29" s="17">
        <v>9.3000000000000007</v>
      </c>
      <c r="AB29" s="17">
        <v>13.95</v>
      </c>
      <c r="AC29" s="17">
        <v>23.25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7">
        <v>0</v>
      </c>
      <c r="BB29" s="17">
        <v>0</v>
      </c>
      <c r="BC29" s="17">
        <v>0</v>
      </c>
      <c r="BD29" s="17">
        <v>0</v>
      </c>
      <c r="BE29" s="17">
        <v>0</v>
      </c>
      <c r="BF29" s="17">
        <v>0</v>
      </c>
      <c r="BG29" s="17">
        <v>0</v>
      </c>
      <c r="BH29" s="17">
        <v>0</v>
      </c>
      <c r="BI29" s="17">
        <v>0</v>
      </c>
      <c r="BJ29" s="15">
        <v>43207</v>
      </c>
      <c r="BK29" s="14" t="s">
        <v>79</v>
      </c>
      <c r="BL29" s="17">
        <v>0</v>
      </c>
      <c r="BM29" s="17">
        <v>0</v>
      </c>
      <c r="BN29" s="17">
        <v>0</v>
      </c>
      <c r="BO29" s="17">
        <v>0</v>
      </c>
      <c r="BP29" s="17">
        <v>18.600000000000001</v>
      </c>
      <c r="BQ29" s="17">
        <v>0</v>
      </c>
      <c r="BR29" s="17">
        <v>37.200000000000003</v>
      </c>
      <c r="BS29" s="17">
        <v>0</v>
      </c>
      <c r="BT29" s="17">
        <v>0</v>
      </c>
      <c r="BU29" s="17">
        <v>0</v>
      </c>
      <c r="BV29" s="17">
        <v>0</v>
      </c>
      <c r="BW29" s="17">
        <v>0</v>
      </c>
      <c r="BX29" s="17">
        <v>0</v>
      </c>
      <c r="BY29" s="17">
        <v>0</v>
      </c>
      <c r="BZ29" s="17">
        <v>0</v>
      </c>
      <c r="CA29" s="17">
        <v>0</v>
      </c>
      <c r="CB29" s="17">
        <v>0</v>
      </c>
      <c r="CC29" s="17">
        <v>0</v>
      </c>
      <c r="CD29" s="17">
        <v>0</v>
      </c>
      <c r="CE29" s="17">
        <v>0</v>
      </c>
      <c r="CF29" s="17">
        <v>0</v>
      </c>
      <c r="CG29" s="17">
        <v>0</v>
      </c>
      <c r="CH29" s="17">
        <v>0</v>
      </c>
      <c r="CI29" s="17">
        <v>0</v>
      </c>
      <c r="CJ29" s="17">
        <v>0</v>
      </c>
      <c r="CK29" s="17">
        <v>0</v>
      </c>
      <c r="CL29" s="17">
        <v>0</v>
      </c>
      <c r="CM29" s="17">
        <v>0</v>
      </c>
      <c r="CN29" s="17">
        <v>0</v>
      </c>
      <c r="CO29" s="17">
        <v>0</v>
      </c>
      <c r="CP29" s="17">
        <v>0</v>
      </c>
      <c r="CQ29" s="17">
        <v>0</v>
      </c>
      <c r="CR29" s="17">
        <v>0</v>
      </c>
      <c r="CS29" s="17">
        <v>0</v>
      </c>
      <c r="CT29" s="17">
        <v>0</v>
      </c>
      <c r="CU29" s="17">
        <v>0</v>
      </c>
      <c r="CV29" s="17">
        <v>0</v>
      </c>
      <c r="CW29" s="17">
        <v>0</v>
      </c>
      <c r="CX29" s="17">
        <v>0</v>
      </c>
      <c r="CY29" s="17">
        <v>0</v>
      </c>
      <c r="CZ29" s="17">
        <v>0</v>
      </c>
      <c r="DA29" s="17">
        <v>0</v>
      </c>
      <c r="DB29" s="17">
        <v>0</v>
      </c>
      <c r="DC29" s="17">
        <v>0</v>
      </c>
      <c r="DD29" s="17">
        <v>0</v>
      </c>
      <c r="DE29" s="17">
        <v>80.599999999999994</v>
      </c>
      <c r="DF29" s="15">
        <v>43132</v>
      </c>
      <c r="DG29" t="e">
        <f>VLOOKUP(D29,#REF!,2,FALSE)</f>
        <v>#REF!</v>
      </c>
    </row>
    <row r="30" spans="1:111" x14ac:dyDescent="0.25">
      <c r="A30" s="14" t="s">
        <v>192</v>
      </c>
      <c r="B30" s="14" t="s">
        <v>78</v>
      </c>
      <c r="C30" s="14" t="s">
        <v>211</v>
      </c>
      <c r="D30" s="14" t="s">
        <v>43</v>
      </c>
      <c r="E30" s="15">
        <v>43160</v>
      </c>
      <c r="F30" s="14" t="s">
        <v>194</v>
      </c>
      <c r="G30" s="14" t="s">
        <v>195</v>
      </c>
      <c r="H30" s="16">
        <v>31</v>
      </c>
      <c r="I30" s="17">
        <v>120</v>
      </c>
      <c r="J30" s="16">
        <v>0</v>
      </c>
      <c r="K30" s="16">
        <v>0</v>
      </c>
      <c r="L30" s="17">
        <v>88.36</v>
      </c>
      <c r="M30" s="15">
        <v>43070</v>
      </c>
      <c r="N30" s="16">
        <v>0.5</v>
      </c>
      <c r="O30" s="17">
        <v>509.71</v>
      </c>
      <c r="P30" s="17">
        <v>0</v>
      </c>
      <c r="Q30" s="17">
        <v>35.340000000000003</v>
      </c>
      <c r="R30" s="17">
        <v>53.01</v>
      </c>
      <c r="S30" s="17">
        <v>18.600000000000001</v>
      </c>
      <c r="T30" s="17">
        <v>88.35</v>
      </c>
      <c r="U30" s="17">
        <v>37.200000000000003</v>
      </c>
      <c r="V30" s="17">
        <v>0</v>
      </c>
      <c r="W30" s="17">
        <v>26.04</v>
      </c>
      <c r="X30" s="17">
        <v>39.06</v>
      </c>
      <c r="Y30" s="17">
        <v>65.099999999999994</v>
      </c>
      <c r="Z30" s="17">
        <v>0</v>
      </c>
      <c r="AA30" s="17">
        <v>9.3000000000000007</v>
      </c>
      <c r="AB30" s="17">
        <v>13.95</v>
      </c>
      <c r="AC30" s="17">
        <v>23.25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17">
        <v>0</v>
      </c>
      <c r="AX30" s="17">
        <v>0</v>
      </c>
      <c r="AY30" s="17">
        <v>0</v>
      </c>
      <c r="AZ30" s="17">
        <v>0</v>
      </c>
      <c r="BA30" s="17">
        <v>0</v>
      </c>
      <c r="BB30" s="17">
        <v>0</v>
      </c>
      <c r="BC30" s="17">
        <v>0</v>
      </c>
      <c r="BD30" s="17">
        <v>0</v>
      </c>
      <c r="BE30" s="17">
        <v>0</v>
      </c>
      <c r="BF30" s="17">
        <v>0</v>
      </c>
      <c r="BG30" s="17">
        <v>0</v>
      </c>
      <c r="BH30" s="17">
        <v>0</v>
      </c>
      <c r="BI30" s="17">
        <v>0</v>
      </c>
      <c r="BJ30" s="15">
        <v>43207</v>
      </c>
      <c r="BK30" s="14" t="s">
        <v>79</v>
      </c>
      <c r="BL30" s="17">
        <v>0</v>
      </c>
      <c r="BM30" s="17">
        <v>0</v>
      </c>
      <c r="BN30" s="17">
        <v>0</v>
      </c>
      <c r="BO30" s="17">
        <v>0</v>
      </c>
      <c r="BP30" s="17">
        <v>18.600000000000001</v>
      </c>
      <c r="BQ30" s="17">
        <v>0</v>
      </c>
      <c r="BR30" s="17">
        <v>37.200000000000003</v>
      </c>
      <c r="BS30" s="17">
        <v>0</v>
      </c>
      <c r="BT30" s="17">
        <v>0</v>
      </c>
      <c r="BU30" s="17">
        <v>0</v>
      </c>
      <c r="BV30" s="17">
        <v>0</v>
      </c>
      <c r="BW30" s="17">
        <v>0</v>
      </c>
      <c r="BX30" s="17">
        <v>0</v>
      </c>
      <c r="BY30" s="17">
        <v>0</v>
      </c>
      <c r="BZ30" s="17">
        <v>0</v>
      </c>
      <c r="CA30" s="17">
        <v>0</v>
      </c>
      <c r="CB30" s="17">
        <v>0</v>
      </c>
      <c r="CC30" s="17">
        <v>0</v>
      </c>
      <c r="CD30" s="17">
        <v>0</v>
      </c>
      <c r="CE30" s="17">
        <v>0</v>
      </c>
      <c r="CF30" s="17">
        <v>0</v>
      </c>
      <c r="CG30" s="17">
        <v>0</v>
      </c>
      <c r="CH30" s="17">
        <v>0</v>
      </c>
      <c r="CI30" s="17">
        <v>0</v>
      </c>
      <c r="CJ30" s="17">
        <v>0</v>
      </c>
      <c r="CK30" s="17">
        <v>0</v>
      </c>
      <c r="CL30" s="17">
        <v>0</v>
      </c>
      <c r="CM30" s="17">
        <v>0</v>
      </c>
      <c r="CN30" s="17">
        <v>0</v>
      </c>
      <c r="CO30" s="17">
        <v>0</v>
      </c>
      <c r="CP30" s="17">
        <v>0</v>
      </c>
      <c r="CQ30" s="17">
        <v>0</v>
      </c>
      <c r="CR30" s="17">
        <v>0</v>
      </c>
      <c r="CS30" s="17">
        <v>0</v>
      </c>
      <c r="CT30" s="17">
        <v>0</v>
      </c>
      <c r="CU30" s="17">
        <v>0</v>
      </c>
      <c r="CV30" s="17">
        <v>0</v>
      </c>
      <c r="CW30" s="17">
        <v>0</v>
      </c>
      <c r="CX30" s="17">
        <v>0</v>
      </c>
      <c r="CY30" s="17">
        <v>0</v>
      </c>
      <c r="CZ30" s="17">
        <v>0</v>
      </c>
      <c r="DA30" s="17">
        <v>0</v>
      </c>
      <c r="DB30" s="17">
        <v>0</v>
      </c>
      <c r="DC30" s="17">
        <v>0</v>
      </c>
      <c r="DD30" s="17">
        <v>0</v>
      </c>
      <c r="DE30" s="17">
        <v>80.599999999999994</v>
      </c>
      <c r="DF30" s="15">
        <v>43132</v>
      </c>
      <c r="DG30" t="e">
        <f>VLOOKUP(D30,#REF!,2,FALSE)</f>
        <v>#REF!</v>
      </c>
    </row>
    <row r="31" spans="1:111" x14ac:dyDescent="0.25">
      <c r="A31" s="14" t="s">
        <v>192</v>
      </c>
      <c r="B31" s="14" t="s">
        <v>78</v>
      </c>
      <c r="C31" s="14" t="s">
        <v>211</v>
      </c>
      <c r="D31" s="14" t="s">
        <v>16</v>
      </c>
      <c r="E31" s="15">
        <v>43160</v>
      </c>
      <c r="F31" s="14" t="s">
        <v>194</v>
      </c>
      <c r="G31" s="14" t="s">
        <v>195</v>
      </c>
      <c r="H31" s="16">
        <v>31</v>
      </c>
      <c r="I31" s="17">
        <v>97.75</v>
      </c>
      <c r="J31" s="16">
        <v>0</v>
      </c>
      <c r="K31" s="16">
        <v>0</v>
      </c>
      <c r="L31" s="17">
        <v>88.36</v>
      </c>
      <c r="M31" s="15">
        <v>43070</v>
      </c>
      <c r="N31" s="16">
        <v>0.5</v>
      </c>
      <c r="O31" s="17">
        <v>509.71</v>
      </c>
      <c r="P31" s="17">
        <v>0</v>
      </c>
      <c r="Q31" s="17">
        <v>28.79</v>
      </c>
      <c r="R31" s="17">
        <v>43.18</v>
      </c>
      <c r="S31" s="17">
        <v>15.15</v>
      </c>
      <c r="T31" s="17">
        <v>71.97</v>
      </c>
      <c r="U31" s="17">
        <v>30.3</v>
      </c>
      <c r="V31" s="17">
        <v>0</v>
      </c>
      <c r="W31" s="17">
        <v>21.21</v>
      </c>
      <c r="X31" s="17">
        <v>31.82</v>
      </c>
      <c r="Y31" s="17">
        <v>53.03</v>
      </c>
      <c r="Z31" s="17">
        <v>0</v>
      </c>
      <c r="AA31" s="17">
        <v>7.58</v>
      </c>
      <c r="AB31" s="17">
        <v>11.36</v>
      </c>
      <c r="AC31" s="17">
        <v>18.940000000000001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17">
        <v>0</v>
      </c>
      <c r="AX31" s="17">
        <v>0</v>
      </c>
      <c r="AY31" s="17">
        <v>0</v>
      </c>
      <c r="AZ31" s="17">
        <v>0</v>
      </c>
      <c r="BA31" s="17">
        <v>0</v>
      </c>
      <c r="BB31" s="17">
        <v>0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0</v>
      </c>
      <c r="BJ31" s="15">
        <v>43207</v>
      </c>
      <c r="BK31" s="14" t="s">
        <v>79</v>
      </c>
      <c r="BL31" s="17">
        <v>0</v>
      </c>
      <c r="BM31" s="17">
        <v>0</v>
      </c>
      <c r="BN31" s="17">
        <v>0</v>
      </c>
      <c r="BO31" s="17">
        <v>0</v>
      </c>
      <c r="BP31" s="17">
        <v>15.15</v>
      </c>
      <c r="BQ31" s="17">
        <v>0</v>
      </c>
      <c r="BR31" s="17">
        <v>30.3</v>
      </c>
      <c r="BS31" s="17">
        <v>0</v>
      </c>
      <c r="BT31" s="17">
        <v>0</v>
      </c>
      <c r="BU31" s="17">
        <v>0</v>
      </c>
      <c r="BV31" s="17">
        <v>0</v>
      </c>
      <c r="BW31" s="17">
        <v>0</v>
      </c>
      <c r="BX31" s="17">
        <v>0</v>
      </c>
      <c r="BY31" s="17">
        <v>0</v>
      </c>
      <c r="BZ31" s="17">
        <v>0</v>
      </c>
      <c r="CA31" s="17">
        <v>0</v>
      </c>
      <c r="CB31" s="17">
        <v>0</v>
      </c>
      <c r="CC31" s="17">
        <v>0</v>
      </c>
      <c r="CD31" s="17">
        <v>0</v>
      </c>
      <c r="CE31" s="17">
        <v>0</v>
      </c>
      <c r="CF31" s="17">
        <v>0</v>
      </c>
      <c r="CG31" s="17">
        <v>0</v>
      </c>
      <c r="CH31" s="17">
        <v>0</v>
      </c>
      <c r="CI31" s="17">
        <v>0</v>
      </c>
      <c r="CJ31" s="17">
        <v>0</v>
      </c>
      <c r="CK31" s="17">
        <v>0</v>
      </c>
      <c r="CL31" s="17">
        <v>0</v>
      </c>
      <c r="CM31" s="17">
        <v>0</v>
      </c>
      <c r="CN31" s="17">
        <v>0</v>
      </c>
      <c r="CO31" s="17">
        <v>0</v>
      </c>
      <c r="CP31" s="17">
        <v>0</v>
      </c>
      <c r="CQ31" s="17">
        <v>0</v>
      </c>
      <c r="CR31" s="17">
        <v>0</v>
      </c>
      <c r="CS31" s="17">
        <v>0</v>
      </c>
      <c r="CT31" s="17">
        <v>0</v>
      </c>
      <c r="CU31" s="17">
        <v>0</v>
      </c>
      <c r="CV31" s="17">
        <v>0</v>
      </c>
      <c r="CW31" s="17">
        <v>0</v>
      </c>
      <c r="CX31" s="17">
        <v>0</v>
      </c>
      <c r="CY31" s="17">
        <v>0</v>
      </c>
      <c r="CZ31" s="17">
        <v>0</v>
      </c>
      <c r="DA31" s="17">
        <v>0</v>
      </c>
      <c r="DB31" s="17">
        <v>0</v>
      </c>
      <c r="DC31" s="17">
        <v>0</v>
      </c>
      <c r="DD31" s="17">
        <v>0</v>
      </c>
      <c r="DE31" s="17">
        <v>80.599999999999994</v>
      </c>
      <c r="DF31" s="15">
        <v>43132</v>
      </c>
      <c r="DG31" t="e">
        <f>VLOOKUP(D31,#REF!,2,FALSE)</f>
        <v>#REF!</v>
      </c>
    </row>
    <row r="32" spans="1:111" x14ac:dyDescent="0.25">
      <c r="A32" s="14" t="s">
        <v>192</v>
      </c>
      <c r="B32" s="14" t="s">
        <v>78</v>
      </c>
      <c r="C32" s="14" t="s">
        <v>211</v>
      </c>
      <c r="D32" s="14" t="s">
        <v>17</v>
      </c>
      <c r="E32" s="15">
        <v>43160</v>
      </c>
      <c r="F32" s="14" t="s">
        <v>194</v>
      </c>
      <c r="G32" s="14" t="s">
        <v>195</v>
      </c>
      <c r="H32" s="16">
        <v>31</v>
      </c>
      <c r="I32" s="17">
        <v>92.35</v>
      </c>
      <c r="J32" s="16">
        <v>0</v>
      </c>
      <c r="K32" s="16">
        <v>0</v>
      </c>
      <c r="L32" s="17">
        <v>88.36</v>
      </c>
      <c r="M32" s="15">
        <v>43070</v>
      </c>
      <c r="N32" s="16">
        <v>0.5</v>
      </c>
      <c r="O32" s="17">
        <v>509.71</v>
      </c>
      <c r="P32" s="17">
        <v>0</v>
      </c>
      <c r="Q32" s="17">
        <v>27.2</v>
      </c>
      <c r="R32" s="17">
        <v>40.799999999999997</v>
      </c>
      <c r="S32" s="17">
        <v>14.31</v>
      </c>
      <c r="T32" s="17">
        <v>67.989999999999995</v>
      </c>
      <c r="U32" s="17">
        <v>28.63</v>
      </c>
      <c r="V32" s="17">
        <v>0</v>
      </c>
      <c r="W32" s="17">
        <v>20.04</v>
      </c>
      <c r="X32" s="17">
        <v>30.06</v>
      </c>
      <c r="Y32" s="17">
        <v>50.1</v>
      </c>
      <c r="Z32" s="17">
        <v>0</v>
      </c>
      <c r="AA32" s="17">
        <v>7.16</v>
      </c>
      <c r="AB32" s="17">
        <v>10.74</v>
      </c>
      <c r="AC32" s="17">
        <v>17.89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5">
        <v>43207</v>
      </c>
      <c r="BK32" s="14" t="s">
        <v>79</v>
      </c>
      <c r="BL32" s="17">
        <v>0</v>
      </c>
      <c r="BM32" s="17">
        <v>0</v>
      </c>
      <c r="BN32" s="17">
        <v>0</v>
      </c>
      <c r="BO32" s="17">
        <v>0</v>
      </c>
      <c r="BP32" s="17">
        <v>14.31</v>
      </c>
      <c r="BQ32" s="17">
        <v>0</v>
      </c>
      <c r="BR32" s="17">
        <v>28.63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7">
        <v>0</v>
      </c>
      <c r="BY32" s="17">
        <v>0</v>
      </c>
      <c r="BZ32" s="17">
        <v>0</v>
      </c>
      <c r="CA32" s="17">
        <v>0</v>
      </c>
      <c r="CB32" s="17">
        <v>0</v>
      </c>
      <c r="CC32" s="17">
        <v>0</v>
      </c>
      <c r="CD32" s="17">
        <v>0</v>
      </c>
      <c r="CE32" s="17">
        <v>0</v>
      </c>
      <c r="CF32" s="17">
        <v>0</v>
      </c>
      <c r="CG32" s="17">
        <v>0</v>
      </c>
      <c r="CH32" s="17">
        <v>0</v>
      </c>
      <c r="CI32" s="17">
        <v>0</v>
      </c>
      <c r="CJ32" s="17">
        <v>0</v>
      </c>
      <c r="CK32" s="17">
        <v>0</v>
      </c>
      <c r="CL32" s="17">
        <v>0</v>
      </c>
      <c r="CM32" s="17">
        <v>0</v>
      </c>
      <c r="CN32" s="17">
        <v>0</v>
      </c>
      <c r="CO32" s="17">
        <v>0</v>
      </c>
      <c r="CP32" s="17">
        <v>0</v>
      </c>
      <c r="CQ32" s="17">
        <v>0</v>
      </c>
      <c r="CR32" s="17">
        <v>0</v>
      </c>
      <c r="CS32" s="17">
        <v>0</v>
      </c>
      <c r="CT32" s="17">
        <v>0</v>
      </c>
      <c r="CU32" s="17">
        <v>0</v>
      </c>
      <c r="CV32" s="17">
        <v>0</v>
      </c>
      <c r="CW32" s="17">
        <v>0</v>
      </c>
      <c r="CX32" s="17">
        <v>0</v>
      </c>
      <c r="CY32" s="17">
        <v>0</v>
      </c>
      <c r="CZ32" s="17">
        <v>0</v>
      </c>
      <c r="DA32" s="17">
        <v>0</v>
      </c>
      <c r="DB32" s="17">
        <v>0</v>
      </c>
      <c r="DC32" s="17">
        <v>0</v>
      </c>
      <c r="DD32" s="17">
        <v>0</v>
      </c>
      <c r="DE32" s="17">
        <v>80.599999999999994</v>
      </c>
      <c r="DF32" s="15">
        <v>43132</v>
      </c>
      <c r="DG32" t="e">
        <f>VLOOKUP(D32,#REF!,2,FALSE)</f>
        <v>#REF!</v>
      </c>
    </row>
    <row r="33" spans="1:111" x14ac:dyDescent="0.25">
      <c r="A33" s="14" t="s">
        <v>192</v>
      </c>
      <c r="B33" s="14" t="s">
        <v>78</v>
      </c>
      <c r="C33" s="14" t="s">
        <v>211</v>
      </c>
      <c r="D33" s="14" t="s">
        <v>24</v>
      </c>
      <c r="E33" s="15">
        <v>43160</v>
      </c>
      <c r="F33" s="14" t="s">
        <v>194</v>
      </c>
      <c r="G33" s="14" t="s">
        <v>195</v>
      </c>
      <c r="H33" s="16">
        <v>31</v>
      </c>
      <c r="I33" s="17">
        <v>120</v>
      </c>
      <c r="J33" s="16">
        <v>0</v>
      </c>
      <c r="K33" s="16">
        <v>0</v>
      </c>
      <c r="L33" s="17">
        <v>88.36</v>
      </c>
      <c r="M33" s="15">
        <v>43070</v>
      </c>
      <c r="N33" s="16">
        <v>0.5</v>
      </c>
      <c r="O33" s="17">
        <v>509.71</v>
      </c>
      <c r="P33" s="17">
        <v>0</v>
      </c>
      <c r="Q33" s="17">
        <v>35.340000000000003</v>
      </c>
      <c r="R33" s="17">
        <v>53.01</v>
      </c>
      <c r="S33" s="17">
        <v>18.600000000000001</v>
      </c>
      <c r="T33" s="17">
        <v>88.35</v>
      </c>
      <c r="U33" s="17">
        <v>37.200000000000003</v>
      </c>
      <c r="V33" s="17">
        <v>0</v>
      </c>
      <c r="W33" s="17">
        <v>26.04</v>
      </c>
      <c r="X33" s="17">
        <v>39.06</v>
      </c>
      <c r="Y33" s="17">
        <v>65.099999999999994</v>
      </c>
      <c r="Z33" s="17">
        <v>0</v>
      </c>
      <c r="AA33" s="17">
        <v>9.3000000000000007</v>
      </c>
      <c r="AB33" s="17">
        <v>13.95</v>
      </c>
      <c r="AC33" s="17">
        <v>23.25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5">
        <v>43207</v>
      </c>
      <c r="BK33" s="14" t="s">
        <v>79</v>
      </c>
      <c r="BL33" s="17">
        <v>0</v>
      </c>
      <c r="BM33" s="17">
        <v>0</v>
      </c>
      <c r="BN33" s="17">
        <v>0</v>
      </c>
      <c r="BO33" s="17">
        <v>0</v>
      </c>
      <c r="BP33" s="17">
        <v>18.600000000000001</v>
      </c>
      <c r="BQ33" s="17">
        <v>0</v>
      </c>
      <c r="BR33" s="17">
        <v>37.200000000000003</v>
      </c>
      <c r="BS33" s="17">
        <v>0</v>
      </c>
      <c r="BT33" s="17">
        <v>0</v>
      </c>
      <c r="BU33" s="17">
        <v>0</v>
      </c>
      <c r="BV33" s="17">
        <v>0</v>
      </c>
      <c r="BW33" s="17">
        <v>0</v>
      </c>
      <c r="BX33" s="17">
        <v>0</v>
      </c>
      <c r="BY33" s="17">
        <v>0</v>
      </c>
      <c r="BZ33" s="17">
        <v>0</v>
      </c>
      <c r="CA33" s="17">
        <v>0</v>
      </c>
      <c r="CB33" s="17">
        <v>0</v>
      </c>
      <c r="CC33" s="17">
        <v>0</v>
      </c>
      <c r="CD33" s="17">
        <v>0</v>
      </c>
      <c r="CE33" s="17">
        <v>0</v>
      </c>
      <c r="CF33" s="17">
        <v>0</v>
      </c>
      <c r="CG33" s="17">
        <v>0</v>
      </c>
      <c r="CH33" s="17">
        <v>0</v>
      </c>
      <c r="CI33" s="17">
        <v>0</v>
      </c>
      <c r="CJ33" s="17">
        <v>0</v>
      </c>
      <c r="CK33" s="17">
        <v>0</v>
      </c>
      <c r="CL33" s="17">
        <v>0</v>
      </c>
      <c r="CM33" s="17">
        <v>0</v>
      </c>
      <c r="CN33" s="17">
        <v>0</v>
      </c>
      <c r="CO33" s="17">
        <v>0</v>
      </c>
      <c r="CP33" s="17">
        <v>0</v>
      </c>
      <c r="CQ33" s="17">
        <v>0</v>
      </c>
      <c r="CR33" s="17">
        <v>0</v>
      </c>
      <c r="CS33" s="17">
        <v>0</v>
      </c>
      <c r="CT33" s="17">
        <v>0</v>
      </c>
      <c r="CU33" s="17">
        <v>0</v>
      </c>
      <c r="CV33" s="17">
        <v>0</v>
      </c>
      <c r="CW33" s="17">
        <v>0</v>
      </c>
      <c r="CX33" s="17">
        <v>0</v>
      </c>
      <c r="CY33" s="17">
        <v>0</v>
      </c>
      <c r="CZ33" s="17">
        <v>0</v>
      </c>
      <c r="DA33" s="17">
        <v>0</v>
      </c>
      <c r="DB33" s="17">
        <v>0</v>
      </c>
      <c r="DC33" s="17">
        <v>0</v>
      </c>
      <c r="DD33" s="17">
        <v>0</v>
      </c>
      <c r="DE33" s="17">
        <v>80.599999999999994</v>
      </c>
      <c r="DF33" s="15">
        <v>43132</v>
      </c>
      <c r="DG33" t="e">
        <f>VLOOKUP(D33,#REF!,2,FALSE)</f>
        <v>#REF!</v>
      </c>
    </row>
    <row r="34" spans="1:111" x14ac:dyDescent="0.25">
      <c r="A34" s="14" t="s">
        <v>192</v>
      </c>
      <c r="B34" s="14" t="s">
        <v>78</v>
      </c>
      <c r="C34" s="14" t="s">
        <v>211</v>
      </c>
      <c r="D34" s="14" t="s">
        <v>12</v>
      </c>
      <c r="E34" s="15">
        <v>43160</v>
      </c>
      <c r="F34" s="14" t="s">
        <v>200</v>
      </c>
      <c r="G34" s="14" t="s">
        <v>201</v>
      </c>
      <c r="H34" s="16">
        <v>31</v>
      </c>
      <c r="I34" s="17">
        <v>800.02</v>
      </c>
      <c r="J34" s="16">
        <v>0</v>
      </c>
      <c r="K34" s="16">
        <v>0</v>
      </c>
      <c r="L34" s="17">
        <v>88.36</v>
      </c>
      <c r="M34" s="15">
        <v>43070</v>
      </c>
      <c r="N34" s="16">
        <v>0.5</v>
      </c>
      <c r="O34" s="17">
        <v>509.71</v>
      </c>
      <c r="P34" s="17">
        <v>259.57</v>
      </c>
      <c r="Q34" s="17">
        <v>235.6</v>
      </c>
      <c r="R34" s="17">
        <v>353.41</v>
      </c>
      <c r="S34" s="17">
        <v>124</v>
      </c>
      <c r="T34" s="17">
        <v>589.01</v>
      </c>
      <c r="U34" s="17">
        <v>248.01</v>
      </c>
      <c r="V34" s="17">
        <v>190.35</v>
      </c>
      <c r="W34" s="17">
        <v>173.6</v>
      </c>
      <c r="X34" s="17">
        <v>260.41000000000003</v>
      </c>
      <c r="Y34" s="17">
        <v>434.01</v>
      </c>
      <c r="Z34" s="17">
        <v>69.22</v>
      </c>
      <c r="AA34" s="17">
        <v>62</v>
      </c>
      <c r="AB34" s="17">
        <v>93</v>
      </c>
      <c r="AC34" s="17">
        <v>155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0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5">
        <v>43207</v>
      </c>
      <c r="BK34" s="14" t="s">
        <v>79</v>
      </c>
      <c r="BL34" s="17">
        <v>0</v>
      </c>
      <c r="BM34" s="17">
        <v>0</v>
      </c>
      <c r="BN34" s="17">
        <v>0</v>
      </c>
      <c r="BO34" s="17">
        <v>0</v>
      </c>
      <c r="BP34" s="17">
        <v>124</v>
      </c>
      <c r="BQ34" s="17">
        <v>0</v>
      </c>
      <c r="BR34" s="17">
        <v>248.01</v>
      </c>
      <c r="BS34" s="17">
        <v>69.22</v>
      </c>
      <c r="BT34" s="17">
        <v>0</v>
      </c>
      <c r="BU34" s="17">
        <v>0</v>
      </c>
      <c r="BV34" s="17">
        <v>0</v>
      </c>
      <c r="BW34" s="17">
        <v>190.35</v>
      </c>
      <c r="BX34" s="17">
        <v>0</v>
      </c>
      <c r="BY34" s="17">
        <v>0</v>
      </c>
      <c r="BZ34" s="17">
        <v>0</v>
      </c>
      <c r="CA34" s="17">
        <v>0</v>
      </c>
      <c r="CB34" s="17">
        <v>0</v>
      </c>
      <c r="CC34" s="17">
        <v>0</v>
      </c>
      <c r="CD34" s="17">
        <v>0</v>
      </c>
      <c r="CE34" s="17">
        <v>0</v>
      </c>
      <c r="CF34" s="17">
        <v>0</v>
      </c>
      <c r="CG34" s="17">
        <v>0</v>
      </c>
      <c r="CH34" s="17">
        <v>0</v>
      </c>
      <c r="CI34" s="17">
        <v>0</v>
      </c>
      <c r="CJ34" s="17">
        <v>0</v>
      </c>
      <c r="CK34" s="17">
        <v>0</v>
      </c>
      <c r="CL34" s="17">
        <v>0</v>
      </c>
      <c r="CM34" s="17">
        <v>0</v>
      </c>
      <c r="CN34" s="17">
        <v>0</v>
      </c>
      <c r="CO34" s="17">
        <v>0</v>
      </c>
      <c r="CP34" s="17">
        <v>0</v>
      </c>
      <c r="CQ34" s="17">
        <v>0</v>
      </c>
      <c r="CR34" s="17">
        <v>0</v>
      </c>
      <c r="CS34" s="17">
        <v>0</v>
      </c>
      <c r="CT34" s="17">
        <v>0</v>
      </c>
      <c r="CU34" s="17">
        <v>0</v>
      </c>
      <c r="CV34" s="17">
        <v>0</v>
      </c>
      <c r="CW34" s="17">
        <v>0</v>
      </c>
      <c r="CX34" s="17">
        <v>0</v>
      </c>
      <c r="CY34" s="17">
        <v>0</v>
      </c>
      <c r="CZ34" s="17">
        <v>0</v>
      </c>
      <c r="DA34" s="17">
        <v>0</v>
      </c>
      <c r="DB34" s="17">
        <v>0</v>
      </c>
      <c r="DC34" s="17">
        <v>0</v>
      </c>
      <c r="DD34" s="17">
        <v>0</v>
      </c>
      <c r="DE34" s="17">
        <v>80.599999999999994</v>
      </c>
      <c r="DF34" s="15">
        <v>43132</v>
      </c>
      <c r="DG34" t="e">
        <f>VLOOKUP(D34,#REF!,2,FALSE)</f>
        <v>#REF!</v>
      </c>
    </row>
    <row r="35" spans="1:111" x14ac:dyDescent="0.25">
      <c r="A35" s="14" t="s">
        <v>192</v>
      </c>
      <c r="B35" s="14" t="s">
        <v>78</v>
      </c>
      <c r="C35" s="14" t="s">
        <v>211</v>
      </c>
      <c r="D35" s="14" t="s">
        <v>53</v>
      </c>
      <c r="E35" s="15">
        <v>43160</v>
      </c>
      <c r="F35" s="14" t="s">
        <v>194</v>
      </c>
      <c r="G35" s="14" t="s">
        <v>195</v>
      </c>
      <c r="H35" s="16">
        <v>31</v>
      </c>
      <c r="I35" s="17">
        <v>120</v>
      </c>
      <c r="J35" s="16">
        <v>0</v>
      </c>
      <c r="K35" s="16">
        <v>0</v>
      </c>
      <c r="L35" s="17">
        <v>88.36</v>
      </c>
      <c r="M35" s="15">
        <v>43070</v>
      </c>
      <c r="N35" s="16">
        <v>0.5</v>
      </c>
      <c r="O35" s="17">
        <v>509.71</v>
      </c>
      <c r="P35" s="17">
        <v>0</v>
      </c>
      <c r="Q35" s="17">
        <v>35.340000000000003</v>
      </c>
      <c r="R35" s="17">
        <v>53.01</v>
      </c>
      <c r="S35" s="17">
        <v>18.600000000000001</v>
      </c>
      <c r="T35" s="17">
        <v>88.35</v>
      </c>
      <c r="U35" s="17">
        <v>37.200000000000003</v>
      </c>
      <c r="V35" s="17">
        <v>0</v>
      </c>
      <c r="W35" s="17">
        <v>26.04</v>
      </c>
      <c r="X35" s="17">
        <v>39.06</v>
      </c>
      <c r="Y35" s="17">
        <v>65.099999999999994</v>
      </c>
      <c r="Z35" s="17">
        <v>0</v>
      </c>
      <c r="AA35" s="17">
        <v>9.3000000000000007</v>
      </c>
      <c r="AB35" s="17">
        <v>13.95</v>
      </c>
      <c r="AC35" s="17">
        <v>23.25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7">
        <v>0</v>
      </c>
      <c r="BB35" s="17">
        <v>0</v>
      </c>
      <c r="BC35" s="17">
        <v>0</v>
      </c>
      <c r="BD35" s="17">
        <v>0</v>
      </c>
      <c r="BE35" s="17">
        <v>0</v>
      </c>
      <c r="BF35" s="17">
        <v>0</v>
      </c>
      <c r="BG35" s="17">
        <v>0</v>
      </c>
      <c r="BH35" s="17">
        <v>0</v>
      </c>
      <c r="BI35" s="17">
        <v>0</v>
      </c>
      <c r="BJ35" s="15">
        <v>43207</v>
      </c>
      <c r="BK35" s="14" t="s">
        <v>203</v>
      </c>
      <c r="BL35" s="17">
        <v>0</v>
      </c>
      <c r="BM35" s="17">
        <v>0</v>
      </c>
      <c r="BN35" s="17">
        <v>0</v>
      </c>
      <c r="BO35" s="17">
        <v>0</v>
      </c>
      <c r="BP35" s="17">
        <v>18.600000000000001</v>
      </c>
      <c r="BQ35" s="17">
        <v>0</v>
      </c>
      <c r="BR35" s="17">
        <v>37.200000000000003</v>
      </c>
      <c r="BS35" s="17">
        <v>0</v>
      </c>
      <c r="BT35" s="17">
        <v>0</v>
      </c>
      <c r="BU35" s="17">
        <v>0</v>
      </c>
      <c r="BV35" s="17">
        <v>0</v>
      </c>
      <c r="BW35" s="17">
        <v>0</v>
      </c>
      <c r="BX35" s="17">
        <v>0</v>
      </c>
      <c r="BY35" s="17">
        <v>0</v>
      </c>
      <c r="BZ35" s="17">
        <v>0</v>
      </c>
      <c r="CA35" s="17">
        <v>0</v>
      </c>
      <c r="CB35" s="17">
        <v>0</v>
      </c>
      <c r="CC35" s="17">
        <v>0</v>
      </c>
      <c r="CD35" s="17">
        <v>0</v>
      </c>
      <c r="CE35" s="17">
        <v>0</v>
      </c>
      <c r="CF35" s="17">
        <v>0</v>
      </c>
      <c r="CG35" s="17">
        <v>0</v>
      </c>
      <c r="CH35" s="17">
        <v>0</v>
      </c>
      <c r="CI35" s="17">
        <v>0</v>
      </c>
      <c r="CJ35" s="17">
        <v>0</v>
      </c>
      <c r="CK35" s="17">
        <v>0</v>
      </c>
      <c r="CL35" s="17">
        <v>0</v>
      </c>
      <c r="CM35" s="17">
        <v>0</v>
      </c>
      <c r="CN35" s="17">
        <v>0</v>
      </c>
      <c r="CO35" s="17">
        <v>0</v>
      </c>
      <c r="CP35" s="17">
        <v>0</v>
      </c>
      <c r="CQ35" s="17">
        <v>0</v>
      </c>
      <c r="CR35" s="17">
        <v>0</v>
      </c>
      <c r="CS35" s="17">
        <v>0</v>
      </c>
      <c r="CT35" s="17">
        <v>0</v>
      </c>
      <c r="CU35" s="17">
        <v>0</v>
      </c>
      <c r="CV35" s="17">
        <v>0</v>
      </c>
      <c r="CW35" s="17">
        <v>0</v>
      </c>
      <c r="CX35" s="17">
        <v>0</v>
      </c>
      <c r="CY35" s="17">
        <v>0</v>
      </c>
      <c r="CZ35" s="17">
        <v>0</v>
      </c>
      <c r="DA35" s="17">
        <v>0</v>
      </c>
      <c r="DB35" s="17">
        <v>0</v>
      </c>
      <c r="DC35" s="17">
        <v>0</v>
      </c>
      <c r="DD35" s="17">
        <v>0</v>
      </c>
      <c r="DE35" s="17">
        <v>80.599999999999994</v>
      </c>
      <c r="DF35" s="15">
        <v>43132</v>
      </c>
      <c r="DG35" t="e">
        <f>VLOOKUP(D35,#REF!,2,FALSE)</f>
        <v>#REF!</v>
      </c>
    </row>
    <row r="36" spans="1:111" x14ac:dyDescent="0.25">
      <c r="A36" s="14" t="s">
        <v>192</v>
      </c>
      <c r="B36" s="14" t="s">
        <v>78</v>
      </c>
      <c r="C36" s="14" t="s">
        <v>211</v>
      </c>
      <c r="D36" s="14" t="s">
        <v>7</v>
      </c>
      <c r="E36" s="15">
        <v>43160</v>
      </c>
      <c r="F36" s="14" t="s">
        <v>194</v>
      </c>
      <c r="G36" s="14" t="s">
        <v>195</v>
      </c>
      <c r="H36" s="16">
        <v>31</v>
      </c>
      <c r="I36" s="17">
        <v>120</v>
      </c>
      <c r="J36" s="16">
        <v>0</v>
      </c>
      <c r="K36" s="16">
        <v>0</v>
      </c>
      <c r="L36" s="17">
        <v>88.36</v>
      </c>
      <c r="M36" s="15">
        <v>43070</v>
      </c>
      <c r="N36" s="16">
        <v>0.5</v>
      </c>
      <c r="O36" s="17">
        <v>509.71</v>
      </c>
      <c r="P36" s="17">
        <v>0</v>
      </c>
      <c r="Q36" s="17">
        <v>35.340000000000003</v>
      </c>
      <c r="R36" s="17">
        <v>53.01</v>
      </c>
      <c r="S36" s="17">
        <v>18.600000000000001</v>
      </c>
      <c r="T36" s="17">
        <v>88.35</v>
      </c>
      <c r="U36" s="17">
        <v>37.200000000000003</v>
      </c>
      <c r="V36" s="17">
        <v>0</v>
      </c>
      <c r="W36" s="17">
        <v>26.04</v>
      </c>
      <c r="X36" s="17">
        <v>39.06</v>
      </c>
      <c r="Y36" s="17">
        <v>65.099999999999994</v>
      </c>
      <c r="Z36" s="17">
        <v>0</v>
      </c>
      <c r="AA36" s="17">
        <v>9.3000000000000007</v>
      </c>
      <c r="AB36" s="17">
        <v>13.95</v>
      </c>
      <c r="AC36" s="17">
        <v>23.25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7">
        <v>0</v>
      </c>
      <c r="AT36" s="17">
        <v>0</v>
      </c>
      <c r="AU36" s="17">
        <v>0</v>
      </c>
      <c r="AV36" s="17">
        <v>0</v>
      </c>
      <c r="AW36" s="17">
        <v>0</v>
      </c>
      <c r="AX36" s="17">
        <v>0</v>
      </c>
      <c r="AY36" s="17">
        <v>0</v>
      </c>
      <c r="AZ36" s="17">
        <v>0</v>
      </c>
      <c r="BA36" s="17">
        <v>0</v>
      </c>
      <c r="BB36" s="17">
        <v>0</v>
      </c>
      <c r="BC36" s="17">
        <v>0</v>
      </c>
      <c r="BD36" s="17">
        <v>0</v>
      </c>
      <c r="BE36" s="17">
        <v>0</v>
      </c>
      <c r="BF36" s="17">
        <v>0</v>
      </c>
      <c r="BG36" s="17">
        <v>0</v>
      </c>
      <c r="BH36" s="17">
        <v>0</v>
      </c>
      <c r="BI36" s="17">
        <v>0</v>
      </c>
      <c r="BJ36" s="15">
        <v>43207</v>
      </c>
      <c r="BK36" s="14" t="s">
        <v>203</v>
      </c>
      <c r="BL36" s="17">
        <v>0</v>
      </c>
      <c r="BM36" s="17">
        <v>0</v>
      </c>
      <c r="BN36" s="17">
        <v>0</v>
      </c>
      <c r="BO36" s="17">
        <v>0</v>
      </c>
      <c r="BP36" s="17">
        <v>18.600000000000001</v>
      </c>
      <c r="BQ36" s="17">
        <v>0</v>
      </c>
      <c r="BR36" s="17">
        <v>37.200000000000003</v>
      </c>
      <c r="BS36" s="17">
        <v>0</v>
      </c>
      <c r="BT36" s="17">
        <v>0</v>
      </c>
      <c r="BU36" s="17">
        <v>0</v>
      </c>
      <c r="BV36" s="17">
        <v>0</v>
      </c>
      <c r="BW36" s="17">
        <v>0</v>
      </c>
      <c r="BX36" s="17">
        <v>0</v>
      </c>
      <c r="BY36" s="17">
        <v>0</v>
      </c>
      <c r="BZ36" s="17">
        <v>0</v>
      </c>
      <c r="CA36" s="17">
        <v>0</v>
      </c>
      <c r="CB36" s="17">
        <v>0</v>
      </c>
      <c r="CC36" s="17">
        <v>0</v>
      </c>
      <c r="CD36" s="17">
        <v>0</v>
      </c>
      <c r="CE36" s="17">
        <v>0</v>
      </c>
      <c r="CF36" s="17">
        <v>0</v>
      </c>
      <c r="CG36" s="17">
        <v>0</v>
      </c>
      <c r="CH36" s="17">
        <v>0</v>
      </c>
      <c r="CI36" s="17">
        <v>0</v>
      </c>
      <c r="CJ36" s="17">
        <v>0</v>
      </c>
      <c r="CK36" s="17">
        <v>0</v>
      </c>
      <c r="CL36" s="17">
        <v>0</v>
      </c>
      <c r="CM36" s="17">
        <v>0</v>
      </c>
      <c r="CN36" s="17">
        <v>0</v>
      </c>
      <c r="CO36" s="17">
        <v>0</v>
      </c>
      <c r="CP36" s="17">
        <v>0</v>
      </c>
      <c r="CQ36" s="17">
        <v>0</v>
      </c>
      <c r="CR36" s="17">
        <v>0</v>
      </c>
      <c r="CS36" s="17">
        <v>0</v>
      </c>
      <c r="CT36" s="17">
        <v>0</v>
      </c>
      <c r="CU36" s="17">
        <v>0</v>
      </c>
      <c r="CV36" s="17">
        <v>0</v>
      </c>
      <c r="CW36" s="17">
        <v>0</v>
      </c>
      <c r="CX36" s="17">
        <v>0</v>
      </c>
      <c r="CY36" s="17">
        <v>0</v>
      </c>
      <c r="CZ36" s="17">
        <v>0</v>
      </c>
      <c r="DA36" s="17">
        <v>0</v>
      </c>
      <c r="DB36" s="17">
        <v>0</v>
      </c>
      <c r="DC36" s="17">
        <v>0</v>
      </c>
      <c r="DD36" s="17">
        <v>0</v>
      </c>
      <c r="DE36" s="17">
        <v>80.599999999999994</v>
      </c>
      <c r="DF36" s="15">
        <v>43132</v>
      </c>
      <c r="DG36" t="e">
        <f>VLOOKUP(D36,#REF!,2,FALSE)</f>
        <v>#REF!</v>
      </c>
    </row>
    <row r="37" spans="1:111" x14ac:dyDescent="0.25">
      <c r="A37" s="14" t="s">
        <v>192</v>
      </c>
      <c r="B37" s="14" t="s">
        <v>78</v>
      </c>
      <c r="C37" s="14" t="s">
        <v>211</v>
      </c>
      <c r="D37" s="14" t="s">
        <v>4</v>
      </c>
      <c r="E37" s="15">
        <v>43160</v>
      </c>
      <c r="F37" s="14" t="s">
        <v>194</v>
      </c>
      <c r="G37" s="14" t="s">
        <v>195</v>
      </c>
      <c r="H37" s="16">
        <v>31</v>
      </c>
      <c r="I37" s="17">
        <v>120</v>
      </c>
      <c r="J37" s="16">
        <v>0</v>
      </c>
      <c r="K37" s="16">
        <v>0</v>
      </c>
      <c r="L37" s="17">
        <v>88.36</v>
      </c>
      <c r="M37" s="15">
        <v>43070</v>
      </c>
      <c r="N37" s="16">
        <v>0.5</v>
      </c>
      <c r="O37" s="17">
        <v>509.71</v>
      </c>
      <c r="P37" s="17">
        <v>0</v>
      </c>
      <c r="Q37" s="17">
        <v>35.340000000000003</v>
      </c>
      <c r="R37" s="17">
        <v>53.01</v>
      </c>
      <c r="S37" s="17">
        <v>18.600000000000001</v>
      </c>
      <c r="T37" s="17">
        <v>88.35</v>
      </c>
      <c r="U37" s="17">
        <v>37.200000000000003</v>
      </c>
      <c r="V37" s="17">
        <v>0</v>
      </c>
      <c r="W37" s="17">
        <v>26.04</v>
      </c>
      <c r="X37" s="17">
        <v>39.06</v>
      </c>
      <c r="Y37" s="17">
        <v>65.099999999999994</v>
      </c>
      <c r="Z37" s="17">
        <v>0</v>
      </c>
      <c r="AA37" s="17">
        <v>9.3000000000000007</v>
      </c>
      <c r="AB37" s="17">
        <v>13.95</v>
      </c>
      <c r="AC37" s="17">
        <v>23.25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0</v>
      </c>
      <c r="BJ37" s="15">
        <v>43207</v>
      </c>
      <c r="BK37" s="14" t="s">
        <v>203</v>
      </c>
      <c r="BL37" s="17">
        <v>0</v>
      </c>
      <c r="BM37" s="17">
        <v>0</v>
      </c>
      <c r="BN37" s="17">
        <v>0</v>
      </c>
      <c r="BO37" s="17">
        <v>0</v>
      </c>
      <c r="BP37" s="17">
        <v>18.600000000000001</v>
      </c>
      <c r="BQ37" s="17">
        <v>0</v>
      </c>
      <c r="BR37" s="17">
        <v>37.200000000000003</v>
      </c>
      <c r="BS37" s="17">
        <v>0</v>
      </c>
      <c r="BT37" s="17">
        <v>0</v>
      </c>
      <c r="BU37" s="17">
        <v>0</v>
      </c>
      <c r="BV37" s="17">
        <v>0</v>
      </c>
      <c r="BW37" s="17">
        <v>0</v>
      </c>
      <c r="BX37" s="17">
        <v>0</v>
      </c>
      <c r="BY37" s="17">
        <v>0</v>
      </c>
      <c r="BZ37" s="17">
        <v>0</v>
      </c>
      <c r="CA37" s="17">
        <v>0</v>
      </c>
      <c r="CB37" s="17">
        <v>0</v>
      </c>
      <c r="CC37" s="17">
        <v>0</v>
      </c>
      <c r="CD37" s="17">
        <v>0</v>
      </c>
      <c r="CE37" s="17">
        <v>0</v>
      </c>
      <c r="CF37" s="17">
        <v>0</v>
      </c>
      <c r="CG37" s="17">
        <v>0</v>
      </c>
      <c r="CH37" s="17">
        <v>0</v>
      </c>
      <c r="CI37" s="17">
        <v>0</v>
      </c>
      <c r="CJ37" s="17">
        <v>0</v>
      </c>
      <c r="CK37" s="17">
        <v>0</v>
      </c>
      <c r="CL37" s="17">
        <v>0</v>
      </c>
      <c r="CM37" s="17">
        <v>0</v>
      </c>
      <c r="CN37" s="17">
        <v>0</v>
      </c>
      <c r="CO37" s="17">
        <v>0</v>
      </c>
      <c r="CP37" s="17">
        <v>0</v>
      </c>
      <c r="CQ37" s="17">
        <v>0</v>
      </c>
      <c r="CR37" s="17">
        <v>0</v>
      </c>
      <c r="CS37" s="17">
        <v>0</v>
      </c>
      <c r="CT37" s="17">
        <v>0</v>
      </c>
      <c r="CU37" s="17">
        <v>0</v>
      </c>
      <c r="CV37" s="17">
        <v>0</v>
      </c>
      <c r="CW37" s="17">
        <v>0</v>
      </c>
      <c r="CX37" s="17">
        <v>0</v>
      </c>
      <c r="CY37" s="17">
        <v>0</v>
      </c>
      <c r="CZ37" s="17">
        <v>0</v>
      </c>
      <c r="DA37" s="17">
        <v>0</v>
      </c>
      <c r="DB37" s="17">
        <v>0</v>
      </c>
      <c r="DC37" s="17">
        <v>0</v>
      </c>
      <c r="DD37" s="17">
        <v>0</v>
      </c>
      <c r="DE37" s="17">
        <v>80.599999999999994</v>
      </c>
      <c r="DF37" s="15">
        <v>43132</v>
      </c>
      <c r="DG37" t="e">
        <f>VLOOKUP(D37,#REF!,2,FALSE)</f>
        <v>#REF!</v>
      </c>
    </row>
    <row r="38" spans="1:111" x14ac:dyDescent="0.25">
      <c r="A38" s="14" t="s">
        <v>192</v>
      </c>
      <c r="B38" s="14" t="s">
        <v>78</v>
      </c>
      <c r="C38" s="14" t="s">
        <v>211</v>
      </c>
      <c r="D38" s="14" t="s">
        <v>21</v>
      </c>
      <c r="E38" s="15">
        <v>43160</v>
      </c>
      <c r="F38" s="14" t="s">
        <v>194</v>
      </c>
      <c r="G38" s="14" t="s">
        <v>195</v>
      </c>
      <c r="H38" s="16">
        <v>31</v>
      </c>
      <c r="I38" s="17">
        <v>120</v>
      </c>
      <c r="J38" s="16">
        <v>0</v>
      </c>
      <c r="K38" s="16">
        <v>0</v>
      </c>
      <c r="L38" s="17">
        <v>88.36</v>
      </c>
      <c r="M38" s="15">
        <v>43070</v>
      </c>
      <c r="N38" s="16">
        <v>0.5</v>
      </c>
      <c r="O38" s="17">
        <v>509.71</v>
      </c>
      <c r="P38" s="17">
        <v>0</v>
      </c>
      <c r="Q38" s="17">
        <v>35.340000000000003</v>
      </c>
      <c r="R38" s="17">
        <v>53.01</v>
      </c>
      <c r="S38" s="17">
        <v>18.600000000000001</v>
      </c>
      <c r="T38" s="17">
        <v>88.35</v>
      </c>
      <c r="U38" s="17">
        <v>37.200000000000003</v>
      </c>
      <c r="V38" s="17">
        <v>0</v>
      </c>
      <c r="W38" s="17">
        <v>26.04</v>
      </c>
      <c r="X38" s="17">
        <v>39.06</v>
      </c>
      <c r="Y38" s="17">
        <v>65.099999999999994</v>
      </c>
      <c r="Z38" s="17">
        <v>0</v>
      </c>
      <c r="AA38" s="17">
        <v>9.3000000000000007</v>
      </c>
      <c r="AB38" s="17">
        <v>13.95</v>
      </c>
      <c r="AC38" s="17">
        <v>23.25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7">
        <v>0</v>
      </c>
      <c r="BE38" s="17">
        <v>0</v>
      </c>
      <c r="BF38" s="17">
        <v>0</v>
      </c>
      <c r="BG38" s="17">
        <v>0</v>
      </c>
      <c r="BH38" s="17">
        <v>0</v>
      </c>
      <c r="BI38" s="17">
        <v>0</v>
      </c>
      <c r="BJ38" s="15">
        <v>43207</v>
      </c>
      <c r="BK38" s="14" t="s">
        <v>203</v>
      </c>
      <c r="BL38" s="17">
        <v>0</v>
      </c>
      <c r="BM38" s="17">
        <v>0</v>
      </c>
      <c r="BN38" s="17">
        <v>0</v>
      </c>
      <c r="BO38" s="17">
        <v>0</v>
      </c>
      <c r="BP38" s="17">
        <v>18.600000000000001</v>
      </c>
      <c r="BQ38" s="17">
        <v>0</v>
      </c>
      <c r="BR38" s="17">
        <v>37.200000000000003</v>
      </c>
      <c r="BS38" s="17">
        <v>0</v>
      </c>
      <c r="BT38" s="17">
        <v>0</v>
      </c>
      <c r="BU38" s="17">
        <v>0</v>
      </c>
      <c r="BV38" s="17">
        <v>0</v>
      </c>
      <c r="BW38" s="17">
        <v>0</v>
      </c>
      <c r="BX38" s="17">
        <v>0</v>
      </c>
      <c r="BY38" s="17">
        <v>0</v>
      </c>
      <c r="BZ38" s="17">
        <v>0</v>
      </c>
      <c r="CA38" s="17">
        <v>0</v>
      </c>
      <c r="CB38" s="17">
        <v>0</v>
      </c>
      <c r="CC38" s="17">
        <v>0</v>
      </c>
      <c r="CD38" s="17">
        <v>0</v>
      </c>
      <c r="CE38" s="17">
        <v>0</v>
      </c>
      <c r="CF38" s="17">
        <v>0</v>
      </c>
      <c r="CG38" s="17">
        <v>0</v>
      </c>
      <c r="CH38" s="17">
        <v>0</v>
      </c>
      <c r="CI38" s="17">
        <v>0</v>
      </c>
      <c r="CJ38" s="17">
        <v>0</v>
      </c>
      <c r="CK38" s="17">
        <v>0</v>
      </c>
      <c r="CL38" s="17">
        <v>0</v>
      </c>
      <c r="CM38" s="17">
        <v>0</v>
      </c>
      <c r="CN38" s="17">
        <v>0</v>
      </c>
      <c r="CO38" s="17">
        <v>0</v>
      </c>
      <c r="CP38" s="17">
        <v>0</v>
      </c>
      <c r="CQ38" s="17">
        <v>0</v>
      </c>
      <c r="CR38" s="17">
        <v>0</v>
      </c>
      <c r="CS38" s="17">
        <v>0</v>
      </c>
      <c r="CT38" s="17">
        <v>0</v>
      </c>
      <c r="CU38" s="17">
        <v>0</v>
      </c>
      <c r="CV38" s="17">
        <v>0</v>
      </c>
      <c r="CW38" s="17">
        <v>0</v>
      </c>
      <c r="CX38" s="17">
        <v>0</v>
      </c>
      <c r="CY38" s="17">
        <v>0</v>
      </c>
      <c r="CZ38" s="17">
        <v>0</v>
      </c>
      <c r="DA38" s="17">
        <v>0</v>
      </c>
      <c r="DB38" s="17">
        <v>0</v>
      </c>
      <c r="DC38" s="17">
        <v>0</v>
      </c>
      <c r="DD38" s="17">
        <v>0</v>
      </c>
      <c r="DE38" s="17">
        <v>80.599999999999994</v>
      </c>
      <c r="DF38" s="15">
        <v>43132</v>
      </c>
      <c r="DG38" t="e">
        <f>VLOOKUP(D38,#REF!,2,FALSE)</f>
        <v>#REF!</v>
      </c>
    </row>
    <row r="39" spans="1:111" x14ac:dyDescent="0.25">
      <c r="A39" s="14" t="s">
        <v>192</v>
      </c>
      <c r="B39" s="14" t="s">
        <v>78</v>
      </c>
      <c r="C39" s="14" t="s">
        <v>211</v>
      </c>
      <c r="D39" s="14" t="s">
        <v>1</v>
      </c>
      <c r="E39" s="15">
        <v>43160</v>
      </c>
      <c r="F39" s="14" t="s">
        <v>194</v>
      </c>
      <c r="G39" s="14" t="s">
        <v>195</v>
      </c>
      <c r="H39" s="16">
        <v>31</v>
      </c>
      <c r="I39" s="17">
        <v>92.35</v>
      </c>
      <c r="J39" s="16">
        <v>0</v>
      </c>
      <c r="K39" s="16">
        <v>0</v>
      </c>
      <c r="L39" s="17">
        <v>88.36</v>
      </c>
      <c r="M39" s="15">
        <v>43070</v>
      </c>
      <c r="N39" s="16">
        <v>0.5</v>
      </c>
      <c r="O39" s="17">
        <v>509.71</v>
      </c>
      <c r="P39" s="17">
        <v>0</v>
      </c>
      <c r="Q39" s="17">
        <v>27.2</v>
      </c>
      <c r="R39" s="17">
        <v>40.799999999999997</v>
      </c>
      <c r="S39" s="17">
        <v>14.31</v>
      </c>
      <c r="T39" s="17">
        <v>67.989999999999995</v>
      </c>
      <c r="U39" s="17">
        <v>28.63</v>
      </c>
      <c r="V39" s="17">
        <v>0</v>
      </c>
      <c r="W39" s="17">
        <v>20.04</v>
      </c>
      <c r="X39" s="17">
        <v>30.06</v>
      </c>
      <c r="Y39" s="17">
        <v>50.1</v>
      </c>
      <c r="Z39" s="17">
        <v>0</v>
      </c>
      <c r="AA39" s="17">
        <v>7.16</v>
      </c>
      <c r="AB39" s="17">
        <v>10.74</v>
      </c>
      <c r="AC39" s="17">
        <v>17.89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17">
        <v>0</v>
      </c>
      <c r="AX39" s="17">
        <v>0</v>
      </c>
      <c r="AY39" s="17">
        <v>0</v>
      </c>
      <c r="AZ39" s="17">
        <v>0</v>
      </c>
      <c r="BA39" s="17">
        <v>0</v>
      </c>
      <c r="BB39" s="17">
        <v>0</v>
      </c>
      <c r="BC39" s="17">
        <v>0</v>
      </c>
      <c r="BD39" s="17">
        <v>0</v>
      </c>
      <c r="BE39" s="17">
        <v>0</v>
      </c>
      <c r="BF39" s="17">
        <v>0</v>
      </c>
      <c r="BG39" s="17">
        <v>0</v>
      </c>
      <c r="BH39" s="17">
        <v>0</v>
      </c>
      <c r="BI39" s="17">
        <v>0</v>
      </c>
      <c r="BJ39" s="15">
        <v>43207</v>
      </c>
      <c r="BK39" s="14" t="s">
        <v>79</v>
      </c>
      <c r="BL39" s="17">
        <v>0</v>
      </c>
      <c r="BM39" s="17">
        <v>0</v>
      </c>
      <c r="BN39" s="17">
        <v>0</v>
      </c>
      <c r="BO39" s="17">
        <v>0</v>
      </c>
      <c r="BP39" s="17">
        <v>14.31</v>
      </c>
      <c r="BQ39" s="17">
        <v>0</v>
      </c>
      <c r="BR39" s="17">
        <v>28.63</v>
      </c>
      <c r="BS39" s="17">
        <v>0</v>
      </c>
      <c r="BT39" s="17">
        <v>0</v>
      </c>
      <c r="BU39" s="17">
        <v>0</v>
      </c>
      <c r="BV39" s="17">
        <v>0</v>
      </c>
      <c r="BW39" s="17">
        <v>0</v>
      </c>
      <c r="BX39" s="17">
        <v>0</v>
      </c>
      <c r="BY39" s="17">
        <v>0</v>
      </c>
      <c r="BZ39" s="17">
        <v>0</v>
      </c>
      <c r="CA39" s="17">
        <v>0</v>
      </c>
      <c r="CB39" s="17">
        <v>0</v>
      </c>
      <c r="CC39" s="17">
        <v>0</v>
      </c>
      <c r="CD39" s="17">
        <v>0</v>
      </c>
      <c r="CE39" s="17">
        <v>0</v>
      </c>
      <c r="CF39" s="17">
        <v>0</v>
      </c>
      <c r="CG39" s="17">
        <v>0</v>
      </c>
      <c r="CH39" s="17">
        <v>0</v>
      </c>
      <c r="CI39" s="17">
        <v>0</v>
      </c>
      <c r="CJ39" s="17">
        <v>0</v>
      </c>
      <c r="CK39" s="17">
        <v>0</v>
      </c>
      <c r="CL39" s="17">
        <v>0</v>
      </c>
      <c r="CM39" s="17">
        <v>0</v>
      </c>
      <c r="CN39" s="17">
        <v>0</v>
      </c>
      <c r="CO39" s="17">
        <v>0</v>
      </c>
      <c r="CP39" s="17">
        <v>0</v>
      </c>
      <c r="CQ39" s="17">
        <v>0</v>
      </c>
      <c r="CR39" s="17">
        <v>0</v>
      </c>
      <c r="CS39" s="17">
        <v>0</v>
      </c>
      <c r="CT39" s="17">
        <v>0</v>
      </c>
      <c r="CU39" s="17">
        <v>0</v>
      </c>
      <c r="CV39" s="17">
        <v>0</v>
      </c>
      <c r="CW39" s="17">
        <v>0</v>
      </c>
      <c r="CX39" s="17">
        <v>0</v>
      </c>
      <c r="CY39" s="17">
        <v>0</v>
      </c>
      <c r="CZ39" s="17">
        <v>0</v>
      </c>
      <c r="DA39" s="17">
        <v>0</v>
      </c>
      <c r="DB39" s="17">
        <v>0</v>
      </c>
      <c r="DC39" s="17">
        <v>0</v>
      </c>
      <c r="DD39" s="17">
        <v>0</v>
      </c>
      <c r="DE39" s="17">
        <v>80.599999999999994</v>
      </c>
      <c r="DF39" s="15">
        <v>43132</v>
      </c>
      <c r="DG39" t="e">
        <f>VLOOKUP(D39,#REF!,2,FALSE)</f>
        <v>#REF!</v>
      </c>
    </row>
    <row r="40" spans="1:111" x14ac:dyDescent="0.25">
      <c r="A40" s="14" t="s">
        <v>192</v>
      </c>
      <c r="B40" s="14" t="s">
        <v>78</v>
      </c>
      <c r="C40" s="14" t="s">
        <v>211</v>
      </c>
      <c r="D40" s="14" t="s">
        <v>15</v>
      </c>
      <c r="E40" s="15">
        <v>43160</v>
      </c>
      <c r="F40" s="14" t="s">
        <v>194</v>
      </c>
      <c r="G40" s="14" t="s">
        <v>195</v>
      </c>
      <c r="H40" s="16">
        <v>31</v>
      </c>
      <c r="I40" s="17">
        <v>92.35</v>
      </c>
      <c r="J40" s="16">
        <v>0</v>
      </c>
      <c r="K40" s="16">
        <v>0</v>
      </c>
      <c r="L40" s="17">
        <v>88.36</v>
      </c>
      <c r="M40" s="15">
        <v>43070</v>
      </c>
      <c r="N40" s="16">
        <v>0.5</v>
      </c>
      <c r="O40" s="17">
        <v>509.71</v>
      </c>
      <c r="P40" s="17">
        <v>0</v>
      </c>
      <c r="Q40" s="17">
        <v>27.2</v>
      </c>
      <c r="R40" s="17">
        <v>40.799999999999997</v>
      </c>
      <c r="S40" s="17">
        <v>14.31</v>
      </c>
      <c r="T40" s="17">
        <v>67.989999999999995</v>
      </c>
      <c r="U40" s="17">
        <v>28.63</v>
      </c>
      <c r="V40" s="17">
        <v>0</v>
      </c>
      <c r="W40" s="17">
        <v>20.04</v>
      </c>
      <c r="X40" s="17">
        <v>30.06</v>
      </c>
      <c r="Y40" s="17">
        <v>50.1</v>
      </c>
      <c r="Z40" s="17">
        <v>0</v>
      </c>
      <c r="AA40" s="17">
        <v>7.16</v>
      </c>
      <c r="AB40" s="17">
        <v>10.74</v>
      </c>
      <c r="AC40" s="17">
        <v>17.89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  <c r="AW40" s="17">
        <v>0</v>
      </c>
      <c r="AX40" s="17">
        <v>0</v>
      </c>
      <c r="AY40" s="17">
        <v>0</v>
      </c>
      <c r="AZ40" s="17">
        <v>0</v>
      </c>
      <c r="BA40" s="17">
        <v>0</v>
      </c>
      <c r="BB40" s="17">
        <v>0</v>
      </c>
      <c r="BC40" s="17">
        <v>0</v>
      </c>
      <c r="BD40" s="17">
        <v>0</v>
      </c>
      <c r="BE40" s="17">
        <v>0</v>
      </c>
      <c r="BF40" s="17">
        <v>0</v>
      </c>
      <c r="BG40" s="17">
        <v>0</v>
      </c>
      <c r="BH40" s="17">
        <v>0</v>
      </c>
      <c r="BI40" s="17">
        <v>0</v>
      </c>
      <c r="BJ40" s="15">
        <v>43207</v>
      </c>
      <c r="BK40" s="14" t="s">
        <v>203</v>
      </c>
      <c r="BL40" s="17">
        <v>0</v>
      </c>
      <c r="BM40" s="17">
        <v>0</v>
      </c>
      <c r="BN40" s="17">
        <v>0</v>
      </c>
      <c r="BO40" s="17">
        <v>0</v>
      </c>
      <c r="BP40" s="17">
        <v>14.31</v>
      </c>
      <c r="BQ40" s="17">
        <v>0</v>
      </c>
      <c r="BR40" s="17">
        <v>28.63</v>
      </c>
      <c r="BS40" s="17">
        <v>0</v>
      </c>
      <c r="BT40" s="17">
        <v>0</v>
      </c>
      <c r="BU40" s="17">
        <v>0</v>
      </c>
      <c r="BV40" s="17">
        <v>0</v>
      </c>
      <c r="BW40" s="17">
        <v>0</v>
      </c>
      <c r="BX40" s="17">
        <v>0</v>
      </c>
      <c r="BY40" s="17">
        <v>0</v>
      </c>
      <c r="BZ40" s="17">
        <v>0</v>
      </c>
      <c r="CA40" s="17">
        <v>0</v>
      </c>
      <c r="CB40" s="17">
        <v>0</v>
      </c>
      <c r="CC40" s="17">
        <v>0</v>
      </c>
      <c r="CD40" s="17">
        <v>0</v>
      </c>
      <c r="CE40" s="17">
        <v>0</v>
      </c>
      <c r="CF40" s="17">
        <v>0</v>
      </c>
      <c r="CG40" s="17">
        <v>0</v>
      </c>
      <c r="CH40" s="17">
        <v>0</v>
      </c>
      <c r="CI40" s="17">
        <v>0</v>
      </c>
      <c r="CJ40" s="17">
        <v>0</v>
      </c>
      <c r="CK40" s="17">
        <v>0</v>
      </c>
      <c r="CL40" s="17">
        <v>0</v>
      </c>
      <c r="CM40" s="17">
        <v>0</v>
      </c>
      <c r="CN40" s="17">
        <v>0</v>
      </c>
      <c r="CO40" s="17">
        <v>0</v>
      </c>
      <c r="CP40" s="17">
        <v>0</v>
      </c>
      <c r="CQ40" s="17">
        <v>0</v>
      </c>
      <c r="CR40" s="17">
        <v>0</v>
      </c>
      <c r="CS40" s="17">
        <v>0</v>
      </c>
      <c r="CT40" s="17">
        <v>0</v>
      </c>
      <c r="CU40" s="17">
        <v>0</v>
      </c>
      <c r="CV40" s="17">
        <v>0</v>
      </c>
      <c r="CW40" s="17">
        <v>0</v>
      </c>
      <c r="CX40" s="17">
        <v>0</v>
      </c>
      <c r="CY40" s="17">
        <v>0</v>
      </c>
      <c r="CZ40" s="17">
        <v>0</v>
      </c>
      <c r="DA40" s="17">
        <v>0</v>
      </c>
      <c r="DB40" s="17">
        <v>0</v>
      </c>
      <c r="DC40" s="17">
        <v>0</v>
      </c>
      <c r="DD40" s="17">
        <v>0</v>
      </c>
      <c r="DE40" s="17">
        <v>80.599999999999994</v>
      </c>
      <c r="DF40" s="15">
        <v>43132</v>
      </c>
      <c r="DG40" t="e">
        <f>VLOOKUP(D40,#REF!,2,FALSE)</f>
        <v>#REF!</v>
      </c>
    </row>
    <row r="41" spans="1:111" x14ac:dyDescent="0.25">
      <c r="A41" s="14" t="s">
        <v>192</v>
      </c>
      <c r="B41" s="14" t="s">
        <v>78</v>
      </c>
      <c r="C41" s="14" t="s">
        <v>211</v>
      </c>
      <c r="D41" s="14" t="s">
        <v>14</v>
      </c>
      <c r="E41" s="15">
        <v>43160</v>
      </c>
      <c r="F41" s="14" t="s">
        <v>194</v>
      </c>
      <c r="G41" s="14" t="s">
        <v>195</v>
      </c>
      <c r="H41" s="16">
        <v>31</v>
      </c>
      <c r="I41" s="17">
        <v>120</v>
      </c>
      <c r="J41" s="16">
        <v>0</v>
      </c>
      <c r="K41" s="16">
        <v>0</v>
      </c>
      <c r="L41" s="17">
        <v>88.36</v>
      </c>
      <c r="M41" s="15">
        <v>43070</v>
      </c>
      <c r="N41" s="16">
        <v>0.5</v>
      </c>
      <c r="O41" s="17">
        <v>509.71</v>
      </c>
      <c r="P41" s="17">
        <v>0</v>
      </c>
      <c r="Q41" s="17">
        <v>35.340000000000003</v>
      </c>
      <c r="R41" s="17">
        <v>53.01</v>
      </c>
      <c r="S41" s="17">
        <v>18.600000000000001</v>
      </c>
      <c r="T41" s="17">
        <v>88.35</v>
      </c>
      <c r="U41" s="17">
        <v>37.200000000000003</v>
      </c>
      <c r="V41" s="17">
        <v>0</v>
      </c>
      <c r="W41" s="17">
        <v>26.04</v>
      </c>
      <c r="X41" s="17">
        <v>39.06</v>
      </c>
      <c r="Y41" s="17">
        <v>65.099999999999994</v>
      </c>
      <c r="Z41" s="17">
        <v>0</v>
      </c>
      <c r="AA41" s="17">
        <v>9.3000000000000007</v>
      </c>
      <c r="AB41" s="17">
        <v>13.95</v>
      </c>
      <c r="AC41" s="17">
        <v>23.25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17">
        <v>0</v>
      </c>
      <c r="AX41" s="17">
        <v>0</v>
      </c>
      <c r="AY41" s="17">
        <v>0</v>
      </c>
      <c r="AZ41" s="17">
        <v>0</v>
      </c>
      <c r="BA41" s="17">
        <v>0</v>
      </c>
      <c r="BB41" s="17">
        <v>0</v>
      </c>
      <c r="BC41" s="17">
        <v>0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5">
        <v>43207</v>
      </c>
      <c r="BK41" s="14" t="s">
        <v>79</v>
      </c>
      <c r="BL41" s="17">
        <v>0</v>
      </c>
      <c r="BM41" s="17">
        <v>0</v>
      </c>
      <c r="BN41" s="17">
        <v>0</v>
      </c>
      <c r="BO41" s="17">
        <v>0</v>
      </c>
      <c r="BP41" s="17">
        <v>18.600000000000001</v>
      </c>
      <c r="BQ41" s="17">
        <v>0</v>
      </c>
      <c r="BR41" s="17">
        <v>37.200000000000003</v>
      </c>
      <c r="BS41" s="17">
        <v>0</v>
      </c>
      <c r="BT41" s="17">
        <v>0</v>
      </c>
      <c r="BU41" s="17">
        <v>0</v>
      </c>
      <c r="BV41" s="17">
        <v>0</v>
      </c>
      <c r="BW41" s="17">
        <v>0</v>
      </c>
      <c r="BX41" s="17">
        <v>0</v>
      </c>
      <c r="BY41" s="17">
        <v>0</v>
      </c>
      <c r="BZ41" s="17">
        <v>0</v>
      </c>
      <c r="CA41" s="17">
        <v>0</v>
      </c>
      <c r="CB41" s="17">
        <v>0</v>
      </c>
      <c r="CC41" s="17">
        <v>0</v>
      </c>
      <c r="CD41" s="17">
        <v>0</v>
      </c>
      <c r="CE41" s="17">
        <v>0</v>
      </c>
      <c r="CF41" s="17">
        <v>0</v>
      </c>
      <c r="CG41" s="17">
        <v>0</v>
      </c>
      <c r="CH41" s="17">
        <v>0</v>
      </c>
      <c r="CI41" s="17">
        <v>0</v>
      </c>
      <c r="CJ41" s="17">
        <v>0</v>
      </c>
      <c r="CK41" s="17">
        <v>0</v>
      </c>
      <c r="CL41" s="17">
        <v>0</v>
      </c>
      <c r="CM41" s="17">
        <v>0</v>
      </c>
      <c r="CN41" s="17">
        <v>0</v>
      </c>
      <c r="CO41" s="17">
        <v>0</v>
      </c>
      <c r="CP41" s="17">
        <v>0</v>
      </c>
      <c r="CQ41" s="17">
        <v>0</v>
      </c>
      <c r="CR41" s="17">
        <v>0</v>
      </c>
      <c r="CS41" s="17">
        <v>0</v>
      </c>
      <c r="CT41" s="17">
        <v>0</v>
      </c>
      <c r="CU41" s="17">
        <v>0</v>
      </c>
      <c r="CV41" s="17">
        <v>0</v>
      </c>
      <c r="CW41" s="17">
        <v>0</v>
      </c>
      <c r="CX41" s="17">
        <v>0</v>
      </c>
      <c r="CY41" s="17">
        <v>0</v>
      </c>
      <c r="CZ41" s="17">
        <v>0</v>
      </c>
      <c r="DA41" s="17">
        <v>0</v>
      </c>
      <c r="DB41" s="17">
        <v>0</v>
      </c>
      <c r="DC41" s="17">
        <v>0</v>
      </c>
      <c r="DD41" s="17">
        <v>0</v>
      </c>
      <c r="DE41" s="17">
        <v>80.599999999999994</v>
      </c>
      <c r="DF41" s="15">
        <v>43132</v>
      </c>
      <c r="DG41" t="e">
        <f>VLOOKUP(D41,#REF!,2,FALSE)</f>
        <v>#REF!</v>
      </c>
    </row>
    <row r="42" spans="1:111" x14ac:dyDescent="0.25">
      <c r="A42" s="14" t="s">
        <v>192</v>
      </c>
      <c r="B42" s="14" t="s">
        <v>78</v>
      </c>
      <c r="C42" s="14" t="s">
        <v>211</v>
      </c>
      <c r="D42" s="14" t="s">
        <v>10</v>
      </c>
      <c r="E42" s="15">
        <v>43160</v>
      </c>
      <c r="F42" s="14" t="s">
        <v>194</v>
      </c>
      <c r="G42" s="14" t="s">
        <v>195</v>
      </c>
      <c r="H42" s="16">
        <v>31</v>
      </c>
      <c r="I42" s="17">
        <v>120</v>
      </c>
      <c r="J42" s="16">
        <v>0</v>
      </c>
      <c r="K42" s="16">
        <v>0</v>
      </c>
      <c r="L42" s="17">
        <v>88.36</v>
      </c>
      <c r="M42" s="15">
        <v>43070</v>
      </c>
      <c r="N42" s="16">
        <v>0.5</v>
      </c>
      <c r="O42" s="17">
        <v>509.71</v>
      </c>
      <c r="P42" s="17">
        <v>0</v>
      </c>
      <c r="Q42" s="17">
        <v>35.340000000000003</v>
      </c>
      <c r="R42" s="17">
        <v>53.01</v>
      </c>
      <c r="S42" s="17">
        <v>18.600000000000001</v>
      </c>
      <c r="T42" s="17">
        <v>88.35</v>
      </c>
      <c r="U42" s="17">
        <v>37.200000000000003</v>
      </c>
      <c r="V42" s="17">
        <v>0</v>
      </c>
      <c r="W42" s="17">
        <v>26.04</v>
      </c>
      <c r="X42" s="17">
        <v>39.06</v>
      </c>
      <c r="Y42" s="17">
        <v>65.099999999999994</v>
      </c>
      <c r="Z42" s="17">
        <v>0</v>
      </c>
      <c r="AA42" s="17">
        <v>9.3000000000000007</v>
      </c>
      <c r="AB42" s="17">
        <v>13.95</v>
      </c>
      <c r="AC42" s="17">
        <v>23.25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17">
        <v>0</v>
      </c>
      <c r="AX42" s="17">
        <v>0</v>
      </c>
      <c r="AY42" s="17">
        <v>0</v>
      </c>
      <c r="AZ42" s="17">
        <v>0</v>
      </c>
      <c r="BA42" s="17">
        <v>0</v>
      </c>
      <c r="BB42" s="17">
        <v>0</v>
      </c>
      <c r="BC42" s="17">
        <v>0</v>
      </c>
      <c r="BD42" s="17">
        <v>0</v>
      </c>
      <c r="BE42" s="17">
        <v>0</v>
      </c>
      <c r="BF42" s="17">
        <v>0</v>
      </c>
      <c r="BG42" s="17">
        <v>0</v>
      </c>
      <c r="BH42" s="17">
        <v>0</v>
      </c>
      <c r="BI42" s="17">
        <v>0</v>
      </c>
      <c r="BJ42" s="15">
        <v>43207</v>
      </c>
      <c r="BK42" s="14" t="s">
        <v>79</v>
      </c>
      <c r="BL42" s="17">
        <v>0</v>
      </c>
      <c r="BM42" s="17">
        <v>0</v>
      </c>
      <c r="BN42" s="17">
        <v>0</v>
      </c>
      <c r="BO42" s="17">
        <v>0</v>
      </c>
      <c r="BP42" s="17">
        <v>18.600000000000001</v>
      </c>
      <c r="BQ42" s="17">
        <v>0</v>
      </c>
      <c r="BR42" s="17">
        <v>37.200000000000003</v>
      </c>
      <c r="BS42" s="17">
        <v>0</v>
      </c>
      <c r="BT42" s="17">
        <v>0</v>
      </c>
      <c r="BU42" s="17">
        <v>0</v>
      </c>
      <c r="BV42" s="17">
        <v>0</v>
      </c>
      <c r="BW42" s="17">
        <v>0</v>
      </c>
      <c r="BX42" s="17">
        <v>0</v>
      </c>
      <c r="BY42" s="17">
        <v>0</v>
      </c>
      <c r="BZ42" s="17">
        <v>0</v>
      </c>
      <c r="CA42" s="17">
        <v>0</v>
      </c>
      <c r="CB42" s="17">
        <v>0</v>
      </c>
      <c r="CC42" s="17">
        <v>0</v>
      </c>
      <c r="CD42" s="17">
        <v>0</v>
      </c>
      <c r="CE42" s="17">
        <v>0</v>
      </c>
      <c r="CF42" s="17">
        <v>0</v>
      </c>
      <c r="CG42" s="17">
        <v>0</v>
      </c>
      <c r="CH42" s="17">
        <v>0</v>
      </c>
      <c r="CI42" s="17">
        <v>0</v>
      </c>
      <c r="CJ42" s="17">
        <v>0</v>
      </c>
      <c r="CK42" s="17">
        <v>0</v>
      </c>
      <c r="CL42" s="17">
        <v>0</v>
      </c>
      <c r="CM42" s="17">
        <v>0</v>
      </c>
      <c r="CN42" s="17">
        <v>0</v>
      </c>
      <c r="CO42" s="17">
        <v>0</v>
      </c>
      <c r="CP42" s="17">
        <v>0</v>
      </c>
      <c r="CQ42" s="17">
        <v>0</v>
      </c>
      <c r="CR42" s="17">
        <v>0</v>
      </c>
      <c r="CS42" s="17">
        <v>0</v>
      </c>
      <c r="CT42" s="17">
        <v>0</v>
      </c>
      <c r="CU42" s="17">
        <v>0</v>
      </c>
      <c r="CV42" s="17">
        <v>0</v>
      </c>
      <c r="CW42" s="17">
        <v>0</v>
      </c>
      <c r="CX42" s="17">
        <v>0</v>
      </c>
      <c r="CY42" s="17">
        <v>0</v>
      </c>
      <c r="CZ42" s="17">
        <v>0</v>
      </c>
      <c r="DA42" s="17">
        <v>0</v>
      </c>
      <c r="DB42" s="17">
        <v>0</v>
      </c>
      <c r="DC42" s="17">
        <v>0</v>
      </c>
      <c r="DD42" s="17">
        <v>0</v>
      </c>
      <c r="DE42" s="17">
        <v>80.599999999999994</v>
      </c>
      <c r="DF42" s="15">
        <v>43132</v>
      </c>
      <c r="DG42" t="e">
        <f>VLOOKUP(D42,#REF!,2,FALSE)</f>
        <v>#REF!</v>
      </c>
    </row>
    <row r="43" spans="1:111" x14ac:dyDescent="0.25">
      <c r="A43" s="14" t="s">
        <v>192</v>
      </c>
      <c r="B43" s="14" t="s">
        <v>78</v>
      </c>
      <c r="C43" s="14" t="s">
        <v>211</v>
      </c>
      <c r="D43" s="14" t="s">
        <v>62</v>
      </c>
      <c r="E43" s="15">
        <v>43160</v>
      </c>
      <c r="F43" s="14" t="s">
        <v>194</v>
      </c>
      <c r="G43" s="14" t="s">
        <v>195</v>
      </c>
      <c r="H43" s="16">
        <v>31</v>
      </c>
      <c r="I43" s="17">
        <v>92.36</v>
      </c>
      <c r="J43" s="16">
        <v>0</v>
      </c>
      <c r="K43" s="16">
        <v>0</v>
      </c>
      <c r="L43" s="17">
        <v>88.36</v>
      </c>
      <c r="M43" s="15">
        <v>43070</v>
      </c>
      <c r="N43" s="16">
        <v>0.5</v>
      </c>
      <c r="O43" s="17">
        <v>509.71</v>
      </c>
      <c r="P43" s="17">
        <v>0</v>
      </c>
      <c r="Q43" s="17">
        <v>27.2</v>
      </c>
      <c r="R43" s="17">
        <v>40.799999999999997</v>
      </c>
      <c r="S43" s="17">
        <v>14.32</v>
      </c>
      <c r="T43" s="17">
        <v>68</v>
      </c>
      <c r="U43" s="17">
        <v>28.63</v>
      </c>
      <c r="V43" s="17">
        <v>0</v>
      </c>
      <c r="W43" s="17">
        <v>20.04</v>
      </c>
      <c r="X43" s="17">
        <v>30.06</v>
      </c>
      <c r="Y43" s="17">
        <v>50.11</v>
      </c>
      <c r="Z43" s="17">
        <v>0</v>
      </c>
      <c r="AA43" s="17">
        <v>7.16</v>
      </c>
      <c r="AB43" s="17">
        <v>10.74</v>
      </c>
      <c r="AC43" s="17">
        <v>17.89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17">
        <v>0</v>
      </c>
      <c r="AX43" s="17">
        <v>0</v>
      </c>
      <c r="AY43" s="17">
        <v>0</v>
      </c>
      <c r="AZ43" s="17">
        <v>0</v>
      </c>
      <c r="BA43" s="17">
        <v>0</v>
      </c>
      <c r="BB43" s="17">
        <v>0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0</v>
      </c>
      <c r="BJ43" s="15">
        <v>43207</v>
      </c>
      <c r="BK43" s="14" t="s">
        <v>79</v>
      </c>
      <c r="BL43" s="17">
        <v>0</v>
      </c>
      <c r="BM43" s="17">
        <v>0</v>
      </c>
      <c r="BN43" s="17">
        <v>0</v>
      </c>
      <c r="BO43" s="17">
        <v>0</v>
      </c>
      <c r="BP43" s="17">
        <v>14.32</v>
      </c>
      <c r="BQ43" s="17">
        <v>0</v>
      </c>
      <c r="BR43" s="17">
        <v>28.63</v>
      </c>
      <c r="BS43" s="17">
        <v>0</v>
      </c>
      <c r="BT43" s="17">
        <v>0</v>
      </c>
      <c r="BU43" s="17">
        <v>0</v>
      </c>
      <c r="BV43" s="17">
        <v>0</v>
      </c>
      <c r="BW43" s="17">
        <v>0</v>
      </c>
      <c r="BX43" s="17">
        <v>0</v>
      </c>
      <c r="BY43" s="17">
        <v>0</v>
      </c>
      <c r="BZ43" s="17">
        <v>0</v>
      </c>
      <c r="CA43" s="17">
        <v>0</v>
      </c>
      <c r="CB43" s="17">
        <v>0</v>
      </c>
      <c r="CC43" s="17">
        <v>0</v>
      </c>
      <c r="CD43" s="17">
        <v>0</v>
      </c>
      <c r="CE43" s="17">
        <v>0</v>
      </c>
      <c r="CF43" s="17">
        <v>0</v>
      </c>
      <c r="CG43" s="17">
        <v>0</v>
      </c>
      <c r="CH43" s="17">
        <v>0</v>
      </c>
      <c r="CI43" s="17">
        <v>0</v>
      </c>
      <c r="CJ43" s="17">
        <v>0</v>
      </c>
      <c r="CK43" s="17">
        <v>0</v>
      </c>
      <c r="CL43" s="17">
        <v>0</v>
      </c>
      <c r="CM43" s="17">
        <v>0</v>
      </c>
      <c r="CN43" s="17">
        <v>0</v>
      </c>
      <c r="CO43" s="17">
        <v>0</v>
      </c>
      <c r="CP43" s="17">
        <v>0</v>
      </c>
      <c r="CQ43" s="17">
        <v>0</v>
      </c>
      <c r="CR43" s="17">
        <v>0</v>
      </c>
      <c r="CS43" s="17">
        <v>0</v>
      </c>
      <c r="CT43" s="17">
        <v>0</v>
      </c>
      <c r="CU43" s="17">
        <v>0</v>
      </c>
      <c r="CV43" s="17">
        <v>0</v>
      </c>
      <c r="CW43" s="17">
        <v>0</v>
      </c>
      <c r="CX43" s="17">
        <v>0</v>
      </c>
      <c r="CY43" s="17">
        <v>0</v>
      </c>
      <c r="CZ43" s="17">
        <v>0</v>
      </c>
      <c r="DA43" s="17">
        <v>0</v>
      </c>
      <c r="DB43" s="17">
        <v>0</v>
      </c>
      <c r="DC43" s="17">
        <v>0</v>
      </c>
      <c r="DD43" s="17">
        <v>0</v>
      </c>
      <c r="DE43" s="17">
        <v>80.599999999999994</v>
      </c>
      <c r="DF43" s="15">
        <v>43132</v>
      </c>
      <c r="DG43" t="e">
        <f>VLOOKUP(D43,#REF!,2,FALSE)</f>
        <v>#REF!</v>
      </c>
    </row>
    <row r="44" spans="1:111" x14ac:dyDescent="0.25">
      <c r="A44" s="14" t="s">
        <v>192</v>
      </c>
      <c r="B44" s="14" t="s">
        <v>78</v>
      </c>
      <c r="C44" s="14" t="s">
        <v>211</v>
      </c>
      <c r="D44" s="14" t="s">
        <v>8</v>
      </c>
      <c r="E44" s="15">
        <v>43160</v>
      </c>
      <c r="F44" s="14" t="s">
        <v>194</v>
      </c>
      <c r="G44" s="14" t="s">
        <v>195</v>
      </c>
      <c r="H44" s="16">
        <v>31</v>
      </c>
      <c r="I44" s="17">
        <v>120</v>
      </c>
      <c r="J44" s="16">
        <v>0</v>
      </c>
      <c r="K44" s="16">
        <v>0</v>
      </c>
      <c r="L44" s="17">
        <v>88.36</v>
      </c>
      <c r="M44" s="15">
        <v>43070</v>
      </c>
      <c r="N44" s="16">
        <v>0.5</v>
      </c>
      <c r="O44" s="17">
        <v>509.71</v>
      </c>
      <c r="P44" s="17">
        <v>0</v>
      </c>
      <c r="Q44" s="17">
        <v>35.340000000000003</v>
      </c>
      <c r="R44" s="17">
        <v>53.01</v>
      </c>
      <c r="S44" s="17">
        <v>18.600000000000001</v>
      </c>
      <c r="T44" s="17">
        <v>88.35</v>
      </c>
      <c r="U44" s="17">
        <v>37.200000000000003</v>
      </c>
      <c r="V44" s="17">
        <v>0</v>
      </c>
      <c r="W44" s="17">
        <v>26.04</v>
      </c>
      <c r="X44" s="17">
        <v>39.06</v>
      </c>
      <c r="Y44" s="17">
        <v>65.099999999999994</v>
      </c>
      <c r="Z44" s="17">
        <v>0</v>
      </c>
      <c r="AA44" s="17">
        <v>9.3000000000000007</v>
      </c>
      <c r="AB44" s="17">
        <v>13.95</v>
      </c>
      <c r="AC44" s="17">
        <v>23.25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17">
        <v>0</v>
      </c>
      <c r="AX44" s="17">
        <v>0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5">
        <v>43207</v>
      </c>
      <c r="BK44" s="14" t="s">
        <v>203</v>
      </c>
      <c r="BL44" s="17">
        <v>0</v>
      </c>
      <c r="BM44" s="17">
        <v>0</v>
      </c>
      <c r="BN44" s="17">
        <v>0</v>
      </c>
      <c r="BO44" s="17">
        <v>0</v>
      </c>
      <c r="BP44" s="17">
        <v>18.600000000000001</v>
      </c>
      <c r="BQ44" s="17">
        <v>0</v>
      </c>
      <c r="BR44" s="17">
        <v>37.200000000000003</v>
      </c>
      <c r="BS44" s="17">
        <v>0</v>
      </c>
      <c r="BT44" s="17">
        <v>0</v>
      </c>
      <c r="BU44" s="17">
        <v>0</v>
      </c>
      <c r="BV44" s="17">
        <v>0</v>
      </c>
      <c r="BW44" s="17">
        <v>0</v>
      </c>
      <c r="BX44" s="17">
        <v>0</v>
      </c>
      <c r="BY44" s="17">
        <v>0</v>
      </c>
      <c r="BZ44" s="17">
        <v>0</v>
      </c>
      <c r="CA44" s="17">
        <v>0</v>
      </c>
      <c r="CB44" s="17">
        <v>0</v>
      </c>
      <c r="CC44" s="17">
        <v>0</v>
      </c>
      <c r="CD44" s="17">
        <v>0</v>
      </c>
      <c r="CE44" s="17">
        <v>0</v>
      </c>
      <c r="CF44" s="17">
        <v>0</v>
      </c>
      <c r="CG44" s="17">
        <v>0</v>
      </c>
      <c r="CH44" s="17">
        <v>0</v>
      </c>
      <c r="CI44" s="17">
        <v>0</v>
      </c>
      <c r="CJ44" s="17">
        <v>0</v>
      </c>
      <c r="CK44" s="17">
        <v>0</v>
      </c>
      <c r="CL44" s="17">
        <v>0</v>
      </c>
      <c r="CM44" s="17">
        <v>0</v>
      </c>
      <c r="CN44" s="17">
        <v>0</v>
      </c>
      <c r="CO44" s="17">
        <v>0</v>
      </c>
      <c r="CP44" s="17">
        <v>0</v>
      </c>
      <c r="CQ44" s="17">
        <v>0</v>
      </c>
      <c r="CR44" s="17">
        <v>0</v>
      </c>
      <c r="CS44" s="17">
        <v>0</v>
      </c>
      <c r="CT44" s="17">
        <v>0</v>
      </c>
      <c r="CU44" s="17">
        <v>0</v>
      </c>
      <c r="CV44" s="17">
        <v>0</v>
      </c>
      <c r="CW44" s="17">
        <v>0</v>
      </c>
      <c r="CX44" s="17">
        <v>0</v>
      </c>
      <c r="CY44" s="17">
        <v>0</v>
      </c>
      <c r="CZ44" s="17">
        <v>0</v>
      </c>
      <c r="DA44" s="17">
        <v>0</v>
      </c>
      <c r="DB44" s="17">
        <v>0</v>
      </c>
      <c r="DC44" s="17">
        <v>0</v>
      </c>
      <c r="DD44" s="17">
        <v>0</v>
      </c>
      <c r="DE44" s="17">
        <v>80.599999999999994</v>
      </c>
      <c r="DF44" s="15">
        <v>43132</v>
      </c>
      <c r="DG44" t="e">
        <f>VLOOKUP(D44,#REF!,2,FALSE)</f>
        <v>#REF!</v>
      </c>
    </row>
    <row r="45" spans="1:111" x14ac:dyDescent="0.25">
      <c r="A45" s="14" t="s">
        <v>192</v>
      </c>
      <c r="B45" s="14" t="s">
        <v>78</v>
      </c>
      <c r="C45" s="14" t="s">
        <v>211</v>
      </c>
      <c r="D45" s="14" t="s">
        <v>41</v>
      </c>
      <c r="E45" s="15">
        <v>43160</v>
      </c>
      <c r="F45" s="14" t="s">
        <v>194</v>
      </c>
      <c r="G45" s="14" t="s">
        <v>195</v>
      </c>
      <c r="H45" s="16">
        <v>31</v>
      </c>
      <c r="I45" s="17">
        <v>120</v>
      </c>
      <c r="J45" s="16">
        <v>0</v>
      </c>
      <c r="K45" s="16">
        <v>0</v>
      </c>
      <c r="L45" s="17">
        <v>88.36</v>
      </c>
      <c r="M45" s="15">
        <v>43070</v>
      </c>
      <c r="N45" s="16">
        <v>0.5</v>
      </c>
      <c r="O45" s="17">
        <v>509.71</v>
      </c>
      <c r="P45" s="17">
        <v>0</v>
      </c>
      <c r="Q45" s="17">
        <v>35.340000000000003</v>
      </c>
      <c r="R45" s="17">
        <v>53.01</v>
      </c>
      <c r="S45" s="17">
        <v>18.600000000000001</v>
      </c>
      <c r="T45" s="17">
        <v>88.35</v>
      </c>
      <c r="U45" s="17">
        <v>37.200000000000003</v>
      </c>
      <c r="V45" s="17">
        <v>0</v>
      </c>
      <c r="W45" s="17">
        <v>26.04</v>
      </c>
      <c r="X45" s="17">
        <v>39.06</v>
      </c>
      <c r="Y45" s="17">
        <v>65.099999999999994</v>
      </c>
      <c r="Z45" s="17">
        <v>0</v>
      </c>
      <c r="AA45" s="17">
        <v>9.3000000000000007</v>
      </c>
      <c r="AB45" s="17">
        <v>13.95</v>
      </c>
      <c r="AC45" s="17">
        <v>23.25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0</v>
      </c>
      <c r="AV45" s="17">
        <v>0</v>
      </c>
      <c r="AW45" s="17">
        <v>0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7">
        <v>0</v>
      </c>
      <c r="BD45" s="17">
        <v>0</v>
      </c>
      <c r="BE45" s="17">
        <v>0</v>
      </c>
      <c r="BF45" s="17">
        <v>0</v>
      </c>
      <c r="BG45" s="17">
        <v>0</v>
      </c>
      <c r="BH45" s="17">
        <v>0</v>
      </c>
      <c r="BI45" s="17">
        <v>0</v>
      </c>
      <c r="BJ45" s="15">
        <v>43207</v>
      </c>
      <c r="BK45" s="14" t="s">
        <v>79</v>
      </c>
      <c r="BL45" s="17">
        <v>0</v>
      </c>
      <c r="BM45" s="17">
        <v>0</v>
      </c>
      <c r="BN45" s="17">
        <v>0</v>
      </c>
      <c r="BO45" s="17">
        <v>0</v>
      </c>
      <c r="BP45" s="17">
        <v>18.600000000000001</v>
      </c>
      <c r="BQ45" s="17">
        <v>0</v>
      </c>
      <c r="BR45" s="17">
        <v>37.200000000000003</v>
      </c>
      <c r="BS45" s="17">
        <v>0</v>
      </c>
      <c r="BT45" s="17">
        <v>0</v>
      </c>
      <c r="BU45" s="17">
        <v>0</v>
      </c>
      <c r="BV45" s="17">
        <v>0</v>
      </c>
      <c r="BW45" s="17">
        <v>0</v>
      </c>
      <c r="BX45" s="17">
        <v>0</v>
      </c>
      <c r="BY45" s="17">
        <v>0</v>
      </c>
      <c r="BZ45" s="17">
        <v>0</v>
      </c>
      <c r="CA45" s="17">
        <v>0</v>
      </c>
      <c r="CB45" s="17">
        <v>0</v>
      </c>
      <c r="CC45" s="17">
        <v>0</v>
      </c>
      <c r="CD45" s="17">
        <v>0</v>
      </c>
      <c r="CE45" s="17">
        <v>0</v>
      </c>
      <c r="CF45" s="17">
        <v>0</v>
      </c>
      <c r="CG45" s="17">
        <v>0</v>
      </c>
      <c r="CH45" s="17">
        <v>0</v>
      </c>
      <c r="CI45" s="17">
        <v>0</v>
      </c>
      <c r="CJ45" s="17">
        <v>0</v>
      </c>
      <c r="CK45" s="17">
        <v>0</v>
      </c>
      <c r="CL45" s="17">
        <v>0</v>
      </c>
      <c r="CM45" s="17">
        <v>0</v>
      </c>
      <c r="CN45" s="17">
        <v>0</v>
      </c>
      <c r="CO45" s="17">
        <v>0</v>
      </c>
      <c r="CP45" s="17">
        <v>0</v>
      </c>
      <c r="CQ45" s="17">
        <v>0</v>
      </c>
      <c r="CR45" s="17">
        <v>0</v>
      </c>
      <c r="CS45" s="17">
        <v>0</v>
      </c>
      <c r="CT45" s="17">
        <v>0</v>
      </c>
      <c r="CU45" s="17">
        <v>0</v>
      </c>
      <c r="CV45" s="17">
        <v>0</v>
      </c>
      <c r="CW45" s="17">
        <v>0</v>
      </c>
      <c r="CX45" s="17">
        <v>0</v>
      </c>
      <c r="CY45" s="17">
        <v>0</v>
      </c>
      <c r="CZ45" s="17">
        <v>0</v>
      </c>
      <c r="DA45" s="17">
        <v>0</v>
      </c>
      <c r="DB45" s="17">
        <v>0</v>
      </c>
      <c r="DC45" s="17">
        <v>0</v>
      </c>
      <c r="DD45" s="17">
        <v>0</v>
      </c>
      <c r="DE45" s="17">
        <v>80.599999999999994</v>
      </c>
      <c r="DF45" s="15">
        <v>43132</v>
      </c>
      <c r="DG45" t="e">
        <f>VLOOKUP(D45,#REF!,2,FALSE)</f>
        <v>#REF!</v>
      </c>
    </row>
    <row r="46" spans="1:111" x14ac:dyDescent="0.25">
      <c r="A46" s="14" t="s">
        <v>192</v>
      </c>
      <c r="B46" s="14" t="s">
        <v>78</v>
      </c>
      <c r="C46" s="14" t="s">
        <v>211</v>
      </c>
      <c r="D46" s="14" t="s">
        <v>42</v>
      </c>
      <c r="E46" s="15">
        <v>43160</v>
      </c>
      <c r="F46" s="14" t="s">
        <v>194</v>
      </c>
      <c r="G46" s="14" t="s">
        <v>195</v>
      </c>
      <c r="H46" s="16">
        <v>31</v>
      </c>
      <c r="I46" s="17">
        <v>120</v>
      </c>
      <c r="J46" s="16">
        <v>0</v>
      </c>
      <c r="K46" s="16">
        <v>0</v>
      </c>
      <c r="L46" s="17">
        <v>88.36</v>
      </c>
      <c r="M46" s="15">
        <v>43070</v>
      </c>
      <c r="N46" s="16">
        <v>0.5</v>
      </c>
      <c r="O46" s="17">
        <v>509.71</v>
      </c>
      <c r="P46" s="17">
        <v>0</v>
      </c>
      <c r="Q46" s="17">
        <v>35.340000000000003</v>
      </c>
      <c r="R46" s="17">
        <v>53.01</v>
      </c>
      <c r="S46" s="17">
        <v>18.600000000000001</v>
      </c>
      <c r="T46" s="17">
        <v>88.35</v>
      </c>
      <c r="U46" s="17">
        <v>37.200000000000003</v>
      </c>
      <c r="V46" s="17">
        <v>0</v>
      </c>
      <c r="W46" s="17">
        <v>26.04</v>
      </c>
      <c r="X46" s="17">
        <v>39.06</v>
      </c>
      <c r="Y46" s="17">
        <v>65.099999999999994</v>
      </c>
      <c r="Z46" s="17">
        <v>0</v>
      </c>
      <c r="AA46" s="17">
        <v>9.3000000000000007</v>
      </c>
      <c r="AB46" s="17">
        <v>13.95</v>
      </c>
      <c r="AC46" s="17">
        <v>23.25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7">
        <v>0</v>
      </c>
      <c r="BC46" s="17">
        <v>0</v>
      </c>
      <c r="BD46" s="17">
        <v>0</v>
      </c>
      <c r="BE46" s="17">
        <v>0</v>
      </c>
      <c r="BF46" s="17">
        <v>0</v>
      </c>
      <c r="BG46" s="17">
        <v>0</v>
      </c>
      <c r="BH46" s="17">
        <v>0</v>
      </c>
      <c r="BI46" s="17">
        <v>0</v>
      </c>
      <c r="BJ46" s="15">
        <v>43207</v>
      </c>
      <c r="BK46" s="14" t="s">
        <v>79</v>
      </c>
      <c r="BL46" s="17">
        <v>0</v>
      </c>
      <c r="BM46" s="17">
        <v>0</v>
      </c>
      <c r="BN46" s="17">
        <v>0</v>
      </c>
      <c r="BO46" s="17">
        <v>0</v>
      </c>
      <c r="BP46" s="17">
        <v>18.600000000000001</v>
      </c>
      <c r="BQ46" s="17">
        <v>0</v>
      </c>
      <c r="BR46" s="17">
        <v>37.200000000000003</v>
      </c>
      <c r="BS46" s="17">
        <v>0</v>
      </c>
      <c r="BT46" s="17">
        <v>0</v>
      </c>
      <c r="BU46" s="17">
        <v>0</v>
      </c>
      <c r="BV46" s="17">
        <v>0</v>
      </c>
      <c r="BW46" s="17">
        <v>0</v>
      </c>
      <c r="BX46" s="17">
        <v>0</v>
      </c>
      <c r="BY46" s="17">
        <v>0</v>
      </c>
      <c r="BZ46" s="17">
        <v>0</v>
      </c>
      <c r="CA46" s="17">
        <v>0</v>
      </c>
      <c r="CB46" s="17">
        <v>0</v>
      </c>
      <c r="CC46" s="17">
        <v>0</v>
      </c>
      <c r="CD46" s="17">
        <v>0</v>
      </c>
      <c r="CE46" s="17">
        <v>0</v>
      </c>
      <c r="CF46" s="17">
        <v>0</v>
      </c>
      <c r="CG46" s="17">
        <v>0</v>
      </c>
      <c r="CH46" s="17">
        <v>0</v>
      </c>
      <c r="CI46" s="17">
        <v>0</v>
      </c>
      <c r="CJ46" s="17">
        <v>0</v>
      </c>
      <c r="CK46" s="17">
        <v>0</v>
      </c>
      <c r="CL46" s="17">
        <v>0</v>
      </c>
      <c r="CM46" s="17">
        <v>0</v>
      </c>
      <c r="CN46" s="17">
        <v>0</v>
      </c>
      <c r="CO46" s="17">
        <v>0</v>
      </c>
      <c r="CP46" s="17">
        <v>0</v>
      </c>
      <c r="CQ46" s="17">
        <v>0</v>
      </c>
      <c r="CR46" s="17">
        <v>0</v>
      </c>
      <c r="CS46" s="17">
        <v>0</v>
      </c>
      <c r="CT46" s="17">
        <v>0</v>
      </c>
      <c r="CU46" s="17">
        <v>0</v>
      </c>
      <c r="CV46" s="17">
        <v>0</v>
      </c>
      <c r="CW46" s="17">
        <v>0</v>
      </c>
      <c r="CX46" s="17">
        <v>0</v>
      </c>
      <c r="CY46" s="17">
        <v>0</v>
      </c>
      <c r="CZ46" s="17">
        <v>0</v>
      </c>
      <c r="DA46" s="17">
        <v>0</v>
      </c>
      <c r="DB46" s="17">
        <v>0</v>
      </c>
      <c r="DC46" s="17">
        <v>0</v>
      </c>
      <c r="DD46" s="17">
        <v>0</v>
      </c>
      <c r="DE46" s="17">
        <v>80.599999999999994</v>
      </c>
      <c r="DF46" s="15">
        <v>43132</v>
      </c>
      <c r="DG46" t="e">
        <f>VLOOKUP(D46,#REF!,2,FALSE)</f>
        <v>#REF!</v>
      </c>
    </row>
    <row r="47" spans="1:111" x14ac:dyDescent="0.25">
      <c r="A47" s="14" t="s">
        <v>192</v>
      </c>
      <c r="B47" s="14" t="s">
        <v>78</v>
      </c>
      <c r="C47" s="14" t="s">
        <v>211</v>
      </c>
      <c r="D47" s="14" t="s">
        <v>61</v>
      </c>
      <c r="E47" s="15">
        <v>43160</v>
      </c>
      <c r="F47" s="14" t="s">
        <v>194</v>
      </c>
      <c r="G47" s="14" t="s">
        <v>195</v>
      </c>
      <c r="H47" s="16">
        <v>31</v>
      </c>
      <c r="I47" s="17">
        <v>92.36</v>
      </c>
      <c r="J47" s="16">
        <v>2</v>
      </c>
      <c r="K47" s="16">
        <v>0</v>
      </c>
      <c r="L47" s="17">
        <v>88.36</v>
      </c>
      <c r="M47" s="15">
        <v>43070</v>
      </c>
      <c r="N47" s="16">
        <v>0.5</v>
      </c>
      <c r="O47" s="17">
        <v>476.83</v>
      </c>
      <c r="P47" s="17">
        <v>0</v>
      </c>
      <c r="Q47" s="17">
        <v>25.45</v>
      </c>
      <c r="R47" s="17">
        <v>38.159999999999997</v>
      </c>
      <c r="S47" s="17">
        <v>13.39</v>
      </c>
      <c r="T47" s="17">
        <v>63.61</v>
      </c>
      <c r="U47" s="17">
        <v>26.78</v>
      </c>
      <c r="V47" s="17">
        <v>0</v>
      </c>
      <c r="W47" s="17">
        <v>18.75</v>
      </c>
      <c r="X47" s="17">
        <v>28.12</v>
      </c>
      <c r="Y47" s="17">
        <v>46.87</v>
      </c>
      <c r="Z47" s="17">
        <v>0</v>
      </c>
      <c r="AA47" s="17">
        <v>6.7</v>
      </c>
      <c r="AB47" s="17">
        <v>10.039999999999999</v>
      </c>
      <c r="AC47" s="17">
        <v>16.739999999999998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5">
        <v>43207</v>
      </c>
      <c r="BK47" s="14" t="s">
        <v>79</v>
      </c>
      <c r="BL47" s="17">
        <v>0</v>
      </c>
      <c r="BM47" s="17">
        <v>0</v>
      </c>
      <c r="BN47" s="17">
        <v>0</v>
      </c>
      <c r="BO47" s="17">
        <v>0</v>
      </c>
      <c r="BP47" s="17">
        <v>13.39</v>
      </c>
      <c r="BQ47" s="17">
        <v>0</v>
      </c>
      <c r="BR47" s="17">
        <v>26.78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7">
        <v>0</v>
      </c>
      <c r="BY47" s="17">
        <v>0</v>
      </c>
      <c r="BZ47" s="17">
        <v>0</v>
      </c>
      <c r="CA47" s="17">
        <v>0</v>
      </c>
      <c r="CB47" s="17">
        <v>0</v>
      </c>
      <c r="CC47" s="17">
        <v>0</v>
      </c>
      <c r="CD47" s="17">
        <v>0</v>
      </c>
      <c r="CE47" s="17">
        <v>0</v>
      </c>
      <c r="CF47" s="17">
        <v>0</v>
      </c>
      <c r="CG47" s="17">
        <v>0</v>
      </c>
      <c r="CH47" s="17">
        <v>0</v>
      </c>
      <c r="CI47" s="17">
        <v>0</v>
      </c>
      <c r="CJ47" s="17">
        <v>0</v>
      </c>
      <c r="CK47" s="17">
        <v>0</v>
      </c>
      <c r="CL47" s="17">
        <v>0</v>
      </c>
      <c r="CM47" s="17">
        <v>0</v>
      </c>
      <c r="CN47" s="17">
        <v>0</v>
      </c>
      <c r="CO47" s="17">
        <v>0</v>
      </c>
      <c r="CP47" s="17">
        <v>0</v>
      </c>
      <c r="CQ47" s="17">
        <v>0</v>
      </c>
      <c r="CR47" s="17">
        <v>0</v>
      </c>
      <c r="CS47" s="17">
        <v>0</v>
      </c>
      <c r="CT47" s="17">
        <v>0</v>
      </c>
      <c r="CU47" s="17">
        <v>0</v>
      </c>
      <c r="CV47" s="17">
        <v>0</v>
      </c>
      <c r="CW47" s="17">
        <v>0</v>
      </c>
      <c r="CX47" s="17">
        <v>0</v>
      </c>
      <c r="CY47" s="17">
        <v>0</v>
      </c>
      <c r="CZ47" s="17">
        <v>0</v>
      </c>
      <c r="DA47" s="17">
        <v>0</v>
      </c>
      <c r="DB47" s="17">
        <v>0</v>
      </c>
      <c r="DC47" s="17">
        <v>0</v>
      </c>
      <c r="DD47" s="17">
        <v>0</v>
      </c>
      <c r="DE47" s="17">
        <v>80.599999999999994</v>
      </c>
      <c r="DF47" s="15">
        <v>43132</v>
      </c>
      <c r="DG47" t="e">
        <f>VLOOKUP(D47,#REF!,2,FALSE)</f>
        <v>#REF!</v>
      </c>
    </row>
    <row r="48" spans="1:111" x14ac:dyDescent="0.25">
      <c r="A48" s="14" t="s">
        <v>192</v>
      </c>
      <c r="B48" s="14" t="s">
        <v>78</v>
      </c>
      <c r="C48" s="14" t="s">
        <v>211</v>
      </c>
      <c r="D48" s="14" t="s">
        <v>58</v>
      </c>
      <c r="E48" s="15">
        <v>43160</v>
      </c>
      <c r="F48" s="14" t="s">
        <v>194</v>
      </c>
      <c r="G48" s="14" t="s">
        <v>195</v>
      </c>
      <c r="H48" s="16">
        <v>31</v>
      </c>
      <c r="I48" s="17">
        <v>92.36</v>
      </c>
      <c r="J48" s="16">
        <v>0</v>
      </c>
      <c r="K48" s="16">
        <v>0</v>
      </c>
      <c r="L48" s="17">
        <v>88.36</v>
      </c>
      <c r="M48" s="15">
        <v>43070</v>
      </c>
      <c r="N48" s="16">
        <v>0.5</v>
      </c>
      <c r="O48" s="17">
        <v>509.71</v>
      </c>
      <c r="P48" s="17">
        <v>0</v>
      </c>
      <c r="Q48" s="17">
        <v>27.2</v>
      </c>
      <c r="R48" s="17">
        <v>40.799999999999997</v>
      </c>
      <c r="S48" s="17">
        <v>14.32</v>
      </c>
      <c r="T48" s="17">
        <v>68</v>
      </c>
      <c r="U48" s="17">
        <v>28.63</v>
      </c>
      <c r="V48" s="17">
        <v>0</v>
      </c>
      <c r="W48" s="17">
        <v>20.04</v>
      </c>
      <c r="X48" s="17">
        <v>30.06</v>
      </c>
      <c r="Y48" s="17">
        <v>50.11</v>
      </c>
      <c r="Z48" s="17">
        <v>0</v>
      </c>
      <c r="AA48" s="17">
        <v>7.16</v>
      </c>
      <c r="AB48" s="17">
        <v>10.74</v>
      </c>
      <c r="AC48" s="17">
        <v>17.89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17">
        <v>0</v>
      </c>
      <c r="AX48" s="17">
        <v>0</v>
      </c>
      <c r="AY48" s="17">
        <v>0</v>
      </c>
      <c r="AZ48" s="17">
        <v>0</v>
      </c>
      <c r="BA48" s="17">
        <v>0</v>
      </c>
      <c r="BB48" s="17">
        <v>0</v>
      </c>
      <c r="BC48" s="17">
        <v>0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0</v>
      </c>
      <c r="BJ48" s="15">
        <v>43207</v>
      </c>
      <c r="BK48" s="14" t="s">
        <v>79</v>
      </c>
      <c r="BL48" s="17">
        <v>0</v>
      </c>
      <c r="BM48" s="17">
        <v>0</v>
      </c>
      <c r="BN48" s="17">
        <v>0</v>
      </c>
      <c r="BO48" s="17">
        <v>0</v>
      </c>
      <c r="BP48" s="17">
        <v>14.32</v>
      </c>
      <c r="BQ48" s="17">
        <v>0</v>
      </c>
      <c r="BR48" s="17">
        <v>28.63</v>
      </c>
      <c r="BS48" s="17">
        <v>0</v>
      </c>
      <c r="BT48" s="17">
        <v>0</v>
      </c>
      <c r="BU48" s="17">
        <v>0</v>
      </c>
      <c r="BV48" s="17">
        <v>0</v>
      </c>
      <c r="BW48" s="17">
        <v>0</v>
      </c>
      <c r="BX48" s="17">
        <v>0</v>
      </c>
      <c r="BY48" s="17">
        <v>0</v>
      </c>
      <c r="BZ48" s="17">
        <v>0</v>
      </c>
      <c r="CA48" s="17">
        <v>0</v>
      </c>
      <c r="CB48" s="17">
        <v>0</v>
      </c>
      <c r="CC48" s="17">
        <v>0</v>
      </c>
      <c r="CD48" s="17">
        <v>0</v>
      </c>
      <c r="CE48" s="17">
        <v>0</v>
      </c>
      <c r="CF48" s="17">
        <v>0</v>
      </c>
      <c r="CG48" s="17">
        <v>0</v>
      </c>
      <c r="CH48" s="17">
        <v>0</v>
      </c>
      <c r="CI48" s="17">
        <v>0</v>
      </c>
      <c r="CJ48" s="17">
        <v>0</v>
      </c>
      <c r="CK48" s="17">
        <v>0</v>
      </c>
      <c r="CL48" s="17">
        <v>0</v>
      </c>
      <c r="CM48" s="17">
        <v>0</v>
      </c>
      <c r="CN48" s="17">
        <v>0</v>
      </c>
      <c r="CO48" s="17">
        <v>0</v>
      </c>
      <c r="CP48" s="17">
        <v>0</v>
      </c>
      <c r="CQ48" s="17">
        <v>0</v>
      </c>
      <c r="CR48" s="17">
        <v>0</v>
      </c>
      <c r="CS48" s="17">
        <v>0</v>
      </c>
      <c r="CT48" s="17">
        <v>0</v>
      </c>
      <c r="CU48" s="17">
        <v>0</v>
      </c>
      <c r="CV48" s="17">
        <v>0</v>
      </c>
      <c r="CW48" s="17">
        <v>0</v>
      </c>
      <c r="CX48" s="17">
        <v>0</v>
      </c>
      <c r="CY48" s="17">
        <v>0</v>
      </c>
      <c r="CZ48" s="17">
        <v>0</v>
      </c>
      <c r="DA48" s="17">
        <v>0</v>
      </c>
      <c r="DB48" s="17">
        <v>0</v>
      </c>
      <c r="DC48" s="17">
        <v>0</v>
      </c>
      <c r="DD48" s="17">
        <v>0</v>
      </c>
      <c r="DE48" s="17">
        <v>80.599999999999994</v>
      </c>
      <c r="DF48" s="15">
        <v>43132</v>
      </c>
      <c r="DG48" t="e">
        <f>VLOOKUP(D48,#REF!,2,FALSE)</f>
        <v>#REF!</v>
      </c>
    </row>
    <row r="49" spans="1:111" x14ac:dyDescent="0.25">
      <c r="A49" s="14" t="s">
        <v>192</v>
      </c>
      <c r="B49" s="14" t="s">
        <v>78</v>
      </c>
      <c r="C49" s="14" t="s">
        <v>211</v>
      </c>
      <c r="D49" s="14" t="s">
        <v>37</v>
      </c>
      <c r="E49" s="15">
        <v>43160</v>
      </c>
      <c r="F49" s="14" t="s">
        <v>194</v>
      </c>
      <c r="G49" s="14" t="s">
        <v>195</v>
      </c>
      <c r="H49" s="16">
        <v>31</v>
      </c>
      <c r="I49" s="17">
        <v>120</v>
      </c>
      <c r="J49" s="16">
        <v>0</v>
      </c>
      <c r="K49" s="16">
        <v>0</v>
      </c>
      <c r="L49" s="17">
        <v>88.36</v>
      </c>
      <c r="M49" s="15">
        <v>43070</v>
      </c>
      <c r="N49" s="16">
        <v>0.5</v>
      </c>
      <c r="O49" s="17">
        <v>509.71</v>
      </c>
      <c r="P49" s="17">
        <v>0</v>
      </c>
      <c r="Q49" s="17">
        <v>35.340000000000003</v>
      </c>
      <c r="R49" s="17">
        <v>53.01</v>
      </c>
      <c r="S49" s="17">
        <v>18.600000000000001</v>
      </c>
      <c r="T49" s="17">
        <v>88.35</v>
      </c>
      <c r="U49" s="17">
        <v>37.200000000000003</v>
      </c>
      <c r="V49" s="17">
        <v>0</v>
      </c>
      <c r="W49" s="17">
        <v>26.04</v>
      </c>
      <c r="X49" s="17">
        <v>39.06</v>
      </c>
      <c r="Y49" s="17">
        <v>65.099999999999994</v>
      </c>
      <c r="Z49" s="17">
        <v>0</v>
      </c>
      <c r="AA49" s="17">
        <v>9.3000000000000007</v>
      </c>
      <c r="AB49" s="17">
        <v>13.95</v>
      </c>
      <c r="AC49" s="17">
        <v>23.25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17">
        <v>0</v>
      </c>
      <c r="AX49" s="17">
        <v>0</v>
      </c>
      <c r="AY49" s="17">
        <v>0</v>
      </c>
      <c r="AZ49" s="17">
        <v>0</v>
      </c>
      <c r="BA49" s="17">
        <v>0</v>
      </c>
      <c r="BB49" s="17">
        <v>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0</v>
      </c>
      <c r="BJ49" s="15">
        <v>43207</v>
      </c>
      <c r="BK49" s="14" t="s">
        <v>79</v>
      </c>
      <c r="BL49" s="17">
        <v>0</v>
      </c>
      <c r="BM49" s="17">
        <v>0</v>
      </c>
      <c r="BN49" s="17">
        <v>0</v>
      </c>
      <c r="BO49" s="17">
        <v>0</v>
      </c>
      <c r="BP49" s="17">
        <v>18.600000000000001</v>
      </c>
      <c r="BQ49" s="17">
        <v>0</v>
      </c>
      <c r="BR49" s="17">
        <v>37.200000000000003</v>
      </c>
      <c r="BS49" s="17">
        <v>0</v>
      </c>
      <c r="BT49" s="17">
        <v>0</v>
      </c>
      <c r="BU49" s="17">
        <v>0</v>
      </c>
      <c r="BV49" s="17">
        <v>0</v>
      </c>
      <c r="BW49" s="17">
        <v>0</v>
      </c>
      <c r="BX49" s="17">
        <v>0</v>
      </c>
      <c r="BY49" s="17">
        <v>0</v>
      </c>
      <c r="BZ49" s="17">
        <v>0</v>
      </c>
      <c r="CA49" s="17">
        <v>0</v>
      </c>
      <c r="CB49" s="17">
        <v>0</v>
      </c>
      <c r="CC49" s="17">
        <v>0</v>
      </c>
      <c r="CD49" s="17">
        <v>0</v>
      </c>
      <c r="CE49" s="17">
        <v>0</v>
      </c>
      <c r="CF49" s="17">
        <v>0</v>
      </c>
      <c r="CG49" s="17">
        <v>0</v>
      </c>
      <c r="CH49" s="17">
        <v>0</v>
      </c>
      <c r="CI49" s="17">
        <v>0</v>
      </c>
      <c r="CJ49" s="17">
        <v>0</v>
      </c>
      <c r="CK49" s="17">
        <v>0</v>
      </c>
      <c r="CL49" s="17">
        <v>0</v>
      </c>
      <c r="CM49" s="17">
        <v>0</v>
      </c>
      <c r="CN49" s="17">
        <v>0</v>
      </c>
      <c r="CO49" s="17">
        <v>0</v>
      </c>
      <c r="CP49" s="17">
        <v>0</v>
      </c>
      <c r="CQ49" s="17">
        <v>0</v>
      </c>
      <c r="CR49" s="17">
        <v>0</v>
      </c>
      <c r="CS49" s="17">
        <v>0</v>
      </c>
      <c r="CT49" s="17">
        <v>0</v>
      </c>
      <c r="CU49" s="17">
        <v>0</v>
      </c>
      <c r="CV49" s="17">
        <v>0</v>
      </c>
      <c r="CW49" s="17">
        <v>0</v>
      </c>
      <c r="CX49" s="17">
        <v>0</v>
      </c>
      <c r="CY49" s="17">
        <v>0</v>
      </c>
      <c r="CZ49" s="17">
        <v>0</v>
      </c>
      <c r="DA49" s="17">
        <v>0</v>
      </c>
      <c r="DB49" s="17">
        <v>0</v>
      </c>
      <c r="DC49" s="17">
        <v>0</v>
      </c>
      <c r="DD49" s="17">
        <v>0</v>
      </c>
      <c r="DE49" s="17">
        <v>80.599999999999994</v>
      </c>
      <c r="DF49" s="15">
        <v>43132</v>
      </c>
      <c r="DG49" t="e">
        <f>VLOOKUP(D49,#REF!,2,FALSE)</f>
        <v>#REF!</v>
      </c>
    </row>
    <row r="50" spans="1:111" x14ac:dyDescent="0.25">
      <c r="A50" s="14" t="s">
        <v>192</v>
      </c>
      <c r="B50" s="14" t="s">
        <v>78</v>
      </c>
      <c r="C50" s="14" t="s">
        <v>211</v>
      </c>
      <c r="D50" s="14" t="s">
        <v>38</v>
      </c>
      <c r="E50" s="15">
        <v>43160</v>
      </c>
      <c r="F50" s="14" t="s">
        <v>194</v>
      </c>
      <c r="G50" s="14" t="s">
        <v>195</v>
      </c>
      <c r="H50" s="16">
        <v>31</v>
      </c>
      <c r="I50" s="17">
        <v>120</v>
      </c>
      <c r="J50" s="16">
        <v>0</v>
      </c>
      <c r="K50" s="16">
        <v>0</v>
      </c>
      <c r="L50" s="17">
        <v>88.36</v>
      </c>
      <c r="M50" s="15">
        <v>43070</v>
      </c>
      <c r="N50" s="16">
        <v>0.5</v>
      </c>
      <c r="O50" s="17">
        <v>509.71</v>
      </c>
      <c r="P50" s="17">
        <v>0</v>
      </c>
      <c r="Q50" s="17">
        <v>35.340000000000003</v>
      </c>
      <c r="R50" s="17">
        <v>53.01</v>
      </c>
      <c r="S50" s="17">
        <v>18.600000000000001</v>
      </c>
      <c r="T50" s="17">
        <v>88.35</v>
      </c>
      <c r="U50" s="17">
        <v>37.200000000000003</v>
      </c>
      <c r="V50" s="17">
        <v>0</v>
      </c>
      <c r="W50" s="17">
        <v>26.04</v>
      </c>
      <c r="X50" s="17">
        <v>39.06</v>
      </c>
      <c r="Y50" s="17">
        <v>65.099999999999994</v>
      </c>
      <c r="Z50" s="17">
        <v>0</v>
      </c>
      <c r="AA50" s="17">
        <v>9.3000000000000007</v>
      </c>
      <c r="AB50" s="17">
        <v>13.95</v>
      </c>
      <c r="AC50" s="17">
        <v>23.25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5">
        <v>43207</v>
      </c>
      <c r="BK50" s="14" t="s">
        <v>79</v>
      </c>
      <c r="BL50" s="17">
        <v>0</v>
      </c>
      <c r="BM50" s="17">
        <v>0</v>
      </c>
      <c r="BN50" s="17">
        <v>0</v>
      </c>
      <c r="BO50" s="17">
        <v>0</v>
      </c>
      <c r="BP50" s="17">
        <v>18.600000000000001</v>
      </c>
      <c r="BQ50" s="17">
        <v>0</v>
      </c>
      <c r="BR50" s="17">
        <v>37.200000000000003</v>
      </c>
      <c r="BS50" s="17">
        <v>0</v>
      </c>
      <c r="BT50" s="17">
        <v>0</v>
      </c>
      <c r="BU50" s="17">
        <v>0</v>
      </c>
      <c r="BV50" s="17">
        <v>0</v>
      </c>
      <c r="BW50" s="17">
        <v>0</v>
      </c>
      <c r="BX50" s="17">
        <v>0</v>
      </c>
      <c r="BY50" s="17">
        <v>0</v>
      </c>
      <c r="BZ50" s="17">
        <v>0</v>
      </c>
      <c r="CA50" s="17">
        <v>0</v>
      </c>
      <c r="CB50" s="17">
        <v>0</v>
      </c>
      <c r="CC50" s="17">
        <v>0</v>
      </c>
      <c r="CD50" s="17">
        <v>0</v>
      </c>
      <c r="CE50" s="17">
        <v>0</v>
      </c>
      <c r="CF50" s="17">
        <v>0</v>
      </c>
      <c r="CG50" s="17">
        <v>0</v>
      </c>
      <c r="CH50" s="17">
        <v>0</v>
      </c>
      <c r="CI50" s="17">
        <v>0</v>
      </c>
      <c r="CJ50" s="17">
        <v>0</v>
      </c>
      <c r="CK50" s="17">
        <v>0</v>
      </c>
      <c r="CL50" s="17">
        <v>0</v>
      </c>
      <c r="CM50" s="17">
        <v>0</v>
      </c>
      <c r="CN50" s="17">
        <v>0</v>
      </c>
      <c r="CO50" s="17">
        <v>0</v>
      </c>
      <c r="CP50" s="17">
        <v>0</v>
      </c>
      <c r="CQ50" s="17">
        <v>0</v>
      </c>
      <c r="CR50" s="17">
        <v>0</v>
      </c>
      <c r="CS50" s="17">
        <v>0</v>
      </c>
      <c r="CT50" s="17">
        <v>0</v>
      </c>
      <c r="CU50" s="17">
        <v>0</v>
      </c>
      <c r="CV50" s="17">
        <v>0</v>
      </c>
      <c r="CW50" s="17">
        <v>0</v>
      </c>
      <c r="CX50" s="17">
        <v>0</v>
      </c>
      <c r="CY50" s="17">
        <v>0</v>
      </c>
      <c r="CZ50" s="17">
        <v>0</v>
      </c>
      <c r="DA50" s="17">
        <v>0</v>
      </c>
      <c r="DB50" s="17">
        <v>0</v>
      </c>
      <c r="DC50" s="17">
        <v>0</v>
      </c>
      <c r="DD50" s="17">
        <v>0</v>
      </c>
      <c r="DE50" s="17">
        <v>80.599999999999994</v>
      </c>
      <c r="DF50" s="15">
        <v>43132</v>
      </c>
      <c r="DG50" t="e">
        <f>VLOOKUP(D50,#REF!,2,FALSE)</f>
        <v>#REF!</v>
      </c>
    </row>
    <row r="51" spans="1:111" x14ac:dyDescent="0.25">
      <c r="A51" s="14" t="s">
        <v>192</v>
      </c>
      <c r="B51" s="14" t="s">
        <v>78</v>
      </c>
      <c r="C51" s="14" t="s">
        <v>211</v>
      </c>
      <c r="D51" s="14" t="s">
        <v>47</v>
      </c>
      <c r="E51" s="15">
        <v>43160</v>
      </c>
      <c r="F51" s="14" t="s">
        <v>194</v>
      </c>
      <c r="G51" s="14" t="s">
        <v>195</v>
      </c>
      <c r="H51" s="16">
        <v>31</v>
      </c>
      <c r="I51" s="17">
        <v>120</v>
      </c>
      <c r="J51" s="16">
        <v>0</v>
      </c>
      <c r="K51" s="16">
        <v>0</v>
      </c>
      <c r="L51" s="17">
        <v>88.36</v>
      </c>
      <c r="M51" s="15">
        <v>43070</v>
      </c>
      <c r="N51" s="16">
        <v>0.5</v>
      </c>
      <c r="O51" s="17">
        <v>509.71</v>
      </c>
      <c r="P51" s="17">
        <v>0</v>
      </c>
      <c r="Q51" s="17">
        <v>35.340000000000003</v>
      </c>
      <c r="R51" s="17">
        <v>53.01</v>
      </c>
      <c r="S51" s="17">
        <v>18.600000000000001</v>
      </c>
      <c r="T51" s="17">
        <v>88.35</v>
      </c>
      <c r="U51" s="17">
        <v>37.200000000000003</v>
      </c>
      <c r="V51" s="17">
        <v>0</v>
      </c>
      <c r="W51" s="17">
        <v>26.04</v>
      </c>
      <c r="X51" s="17">
        <v>39.06</v>
      </c>
      <c r="Y51" s="17">
        <v>65.099999999999994</v>
      </c>
      <c r="Z51" s="17">
        <v>0</v>
      </c>
      <c r="AA51" s="17">
        <v>9.3000000000000007</v>
      </c>
      <c r="AB51" s="17">
        <v>13.95</v>
      </c>
      <c r="AC51" s="17">
        <v>23.25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17">
        <v>0</v>
      </c>
      <c r="BH51" s="17">
        <v>0</v>
      </c>
      <c r="BI51" s="17">
        <v>0</v>
      </c>
      <c r="BJ51" s="15">
        <v>43207</v>
      </c>
      <c r="BK51" s="14" t="s">
        <v>203</v>
      </c>
      <c r="BL51" s="17">
        <v>0</v>
      </c>
      <c r="BM51" s="17">
        <v>0</v>
      </c>
      <c r="BN51" s="17">
        <v>0</v>
      </c>
      <c r="BO51" s="17">
        <v>0</v>
      </c>
      <c r="BP51" s="17">
        <v>18.600000000000001</v>
      </c>
      <c r="BQ51" s="17">
        <v>0</v>
      </c>
      <c r="BR51" s="17">
        <v>37.200000000000003</v>
      </c>
      <c r="BS51" s="17">
        <v>0</v>
      </c>
      <c r="BT51" s="17">
        <v>0</v>
      </c>
      <c r="BU51" s="17">
        <v>0</v>
      </c>
      <c r="BV51" s="17">
        <v>0</v>
      </c>
      <c r="BW51" s="17">
        <v>0</v>
      </c>
      <c r="BX51" s="17">
        <v>0</v>
      </c>
      <c r="BY51" s="17">
        <v>0</v>
      </c>
      <c r="BZ51" s="17">
        <v>0</v>
      </c>
      <c r="CA51" s="17">
        <v>0</v>
      </c>
      <c r="CB51" s="17">
        <v>0</v>
      </c>
      <c r="CC51" s="17">
        <v>0</v>
      </c>
      <c r="CD51" s="17">
        <v>0</v>
      </c>
      <c r="CE51" s="17">
        <v>0</v>
      </c>
      <c r="CF51" s="17">
        <v>0</v>
      </c>
      <c r="CG51" s="17">
        <v>0</v>
      </c>
      <c r="CH51" s="17">
        <v>0</v>
      </c>
      <c r="CI51" s="17">
        <v>0</v>
      </c>
      <c r="CJ51" s="17">
        <v>0</v>
      </c>
      <c r="CK51" s="17">
        <v>0</v>
      </c>
      <c r="CL51" s="17">
        <v>0</v>
      </c>
      <c r="CM51" s="17">
        <v>0</v>
      </c>
      <c r="CN51" s="17">
        <v>0</v>
      </c>
      <c r="CO51" s="17">
        <v>0</v>
      </c>
      <c r="CP51" s="17">
        <v>0</v>
      </c>
      <c r="CQ51" s="17">
        <v>0</v>
      </c>
      <c r="CR51" s="17">
        <v>0</v>
      </c>
      <c r="CS51" s="17">
        <v>0</v>
      </c>
      <c r="CT51" s="17">
        <v>0</v>
      </c>
      <c r="CU51" s="17">
        <v>0</v>
      </c>
      <c r="CV51" s="17">
        <v>0</v>
      </c>
      <c r="CW51" s="17">
        <v>0</v>
      </c>
      <c r="CX51" s="17">
        <v>0</v>
      </c>
      <c r="CY51" s="17">
        <v>0</v>
      </c>
      <c r="CZ51" s="17">
        <v>0</v>
      </c>
      <c r="DA51" s="17">
        <v>0</v>
      </c>
      <c r="DB51" s="17">
        <v>0</v>
      </c>
      <c r="DC51" s="17">
        <v>0</v>
      </c>
      <c r="DD51" s="17">
        <v>0</v>
      </c>
      <c r="DE51" s="17">
        <v>80.599999999999994</v>
      </c>
      <c r="DF51" s="15">
        <v>43132</v>
      </c>
      <c r="DG51" t="e">
        <f>VLOOKUP(D51,#REF!,2,FALSE)</f>
        <v>#REF!</v>
      </c>
    </row>
    <row r="52" spans="1:111" x14ac:dyDescent="0.25">
      <c r="A52" s="14" t="s">
        <v>192</v>
      </c>
      <c r="B52" s="14" t="s">
        <v>78</v>
      </c>
      <c r="C52" s="14" t="s">
        <v>211</v>
      </c>
      <c r="D52" s="14" t="s">
        <v>39</v>
      </c>
      <c r="E52" s="15">
        <v>43160</v>
      </c>
      <c r="F52" s="14" t="s">
        <v>194</v>
      </c>
      <c r="G52" s="14" t="s">
        <v>195</v>
      </c>
      <c r="H52" s="16">
        <v>31</v>
      </c>
      <c r="I52" s="17">
        <v>120</v>
      </c>
      <c r="J52" s="16">
        <v>0</v>
      </c>
      <c r="K52" s="16">
        <v>0</v>
      </c>
      <c r="L52" s="17">
        <v>88.36</v>
      </c>
      <c r="M52" s="15">
        <v>43070</v>
      </c>
      <c r="N52" s="16">
        <v>0.5</v>
      </c>
      <c r="O52" s="17">
        <v>509.71</v>
      </c>
      <c r="P52" s="17">
        <v>0</v>
      </c>
      <c r="Q52" s="17">
        <v>35.340000000000003</v>
      </c>
      <c r="R52" s="17">
        <v>53.01</v>
      </c>
      <c r="S52" s="17">
        <v>18.600000000000001</v>
      </c>
      <c r="T52" s="17">
        <v>88.35</v>
      </c>
      <c r="U52" s="17">
        <v>37.200000000000003</v>
      </c>
      <c r="V52" s="17">
        <v>0</v>
      </c>
      <c r="W52" s="17">
        <v>26.04</v>
      </c>
      <c r="X52" s="17">
        <v>39.06</v>
      </c>
      <c r="Y52" s="17">
        <v>65.099999999999994</v>
      </c>
      <c r="Z52" s="17">
        <v>0</v>
      </c>
      <c r="AA52" s="17">
        <v>9.3000000000000007</v>
      </c>
      <c r="AB52" s="17">
        <v>13.95</v>
      </c>
      <c r="AC52" s="17">
        <v>23.25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17">
        <v>0</v>
      </c>
      <c r="AX52" s="17">
        <v>0</v>
      </c>
      <c r="AY52" s="17">
        <v>0</v>
      </c>
      <c r="AZ52" s="17">
        <v>0</v>
      </c>
      <c r="BA52" s="17">
        <v>0</v>
      </c>
      <c r="BB52" s="17">
        <v>0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0</v>
      </c>
      <c r="BJ52" s="15">
        <v>43207</v>
      </c>
      <c r="BK52" s="14" t="s">
        <v>203</v>
      </c>
      <c r="BL52" s="17">
        <v>0</v>
      </c>
      <c r="BM52" s="17">
        <v>0</v>
      </c>
      <c r="BN52" s="17">
        <v>0</v>
      </c>
      <c r="BO52" s="17">
        <v>0</v>
      </c>
      <c r="BP52" s="17">
        <v>18.600000000000001</v>
      </c>
      <c r="BQ52" s="17">
        <v>0</v>
      </c>
      <c r="BR52" s="17">
        <v>37.200000000000003</v>
      </c>
      <c r="BS52" s="17">
        <v>0</v>
      </c>
      <c r="BT52" s="17">
        <v>0</v>
      </c>
      <c r="BU52" s="17">
        <v>0</v>
      </c>
      <c r="BV52" s="17">
        <v>0</v>
      </c>
      <c r="BW52" s="17">
        <v>0</v>
      </c>
      <c r="BX52" s="17">
        <v>0</v>
      </c>
      <c r="BY52" s="17">
        <v>0</v>
      </c>
      <c r="BZ52" s="17">
        <v>0</v>
      </c>
      <c r="CA52" s="17">
        <v>0</v>
      </c>
      <c r="CB52" s="17">
        <v>0</v>
      </c>
      <c r="CC52" s="17">
        <v>0</v>
      </c>
      <c r="CD52" s="17">
        <v>0</v>
      </c>
      <c r="CE52" s="17">
        <v>0</v>
      </c>
      <c r="CF52" s="17">
        <v>0</v>
      </c>
      <c r="CG52" s="17">
        <v>0</v>
      </c>
      <c r="CH52" s="17">
        <v>0</v>
      </c>
      <c r="CI52" s="17">
        <v>0</v>
      </c>
      <c r="CJ52" s="17">
        <v>0</v>
      </c>
      <c r="CK52" s="17">
        <v>0</v>
      </c>
      <c r="CL52" s="17">
        <v>0</v>
      </c>
      <c r="CM52" s="17">
        <v>0</v>
      </c>
      <c r="CN52" s="17">
        <v>0</v>
      </c>
      <c r="CO52" s="17">
        <v>0</v>
      </c>
      <c r="CP52" s="17">
        <v>0</v>
      </c>
      <c r="CQ52" s="17">
        <v>0</v>
      </c>
      <c r="CR52" s="17">
        <v>0</v>
      </c>
      <c r="CS52" s="17">
        <v>0</v>
      </c>
      <c r="CT52" s="17">
        <v>0</v>
      </c>
      <c r="CU52" s="17">
        <v>0</v>
      </c>
      <c r="CV52" s="17">
        <v>0</v>
      </c>
      <c r="CW52" s="17">
        <v>0</v>
      </c>
      <c r="CX52" s="17">
        <v>0</v>
      </c>
      <c r="CY52" s="17">
        <v>0</v>
      </c>
      <c r="CZ52" s="17">
        <v>0</v>
      </c>
      <c r="DA52" s="17">
        <v>0</v>
      </c>
      <c r="DB52" s="17">
        <v>0</v>
      </c>
      <c r="DC52" s="17">
        <v>0</v>
      </c>
      <c r="DD52" s="17">
        <v>0</v>
      </c>
      <c r="DE52" s="17">
        <v>80.599999999999994</v>
      </c>
      <c r="DF52" s="15">
        <v>43132</v>
      </c>
      <c r="DG52" t="e">
        <f>VLOOKUP(D52,#REF!,2,FALSE)</f>
        <v>#REF!</v>
      </c>
    </row>
    <row r="53" spans="1:111" x14ac:dyDescent="0.25">
      <c r="A53" s="14" t="s">
        <v>192</v>
      </c>
      <c r="B53" s="14" t="s">
        <v>78</v>
      </c>
      <c r="C53" s="14" t="s">
        <v>211</v>
      </c>
      <c r="D53" s="14" t="s">
        <v>49</v>
      </c>
      <c r="E53" s="15">
        <v>43160</v>
      </c>
      <c r="F53" s="14" t="s">
        <v>194</v>
      </c>
      <c r="G53" s="14" t="s">
        <v>195</v>
      </c>
      <c r="H53" s="16">
        <v>31</v>
      </c>
      <c r="I53" s="17">
        <v>120</v>
      </c>
      <c r="J53" s="16">
        <v>0</v>
      </c>
      <c r="K53" s="16">
        <v>0</v>
      </c>
      <c r="L53" s="17">
        <v>88.36</v>
      </c>
      <c r="M53" s="15">
        <v>43070</v>
      </c>
      <c r="N53" s="16">
        <v>0.5</v>
      </c>
      <c r="O53" s="17">
        <v>509.71</v>
      </c>
      <c r="P53" s="17">
        <v>0</v>
      </c>
      <c r="Q53" s="17">
        <v>35.340000000000003</v>
      </c>
      <c r="R53" s="17">
        <v>53.01</v>
      </c>
      <c r="S53" s="17">
        <v>18.600000000000001</v>
      </c>
      <c r="T53" s="17">
        <v>88.35</v>
      </c>
      <c r="U53" s="17">
        <v>37.200000000000003</v>
      </c>
      <c r="V53" s="17">
        <v>0</v>
      </c>
      <c r="W53" s="17">
        <v>26.04</v>
      </c>
      <c r="X53" s="17">
        <v>39.06</v>
      </c>
      <c r="Y53" s="17">
        <v>65.099999999999994</v>
      </c>
      <c r="Z53" s="17">
        <v>0</v>
      </c>
      <c r="AA53" s="17">
        <v>9.3000000000000007</v>
      </c>
      <c r="AB53" s="17">
        <v>13.95</v>
      </c>
      <c r="AC53" s="17">
        <v>23.25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5">
        <v>43207</v>
      </c>
      <c r="BK53" s="14" t="s">
        <v>79</v>
      </c>
      <c r="BL53" s="17">
        <v>0</v>
      </c>
      <c r="BM53" s="17">
        <v>0</v>
      </c>
      <c r="BN53" s="17">
        <v>0</v>
      </c>
      <c r="BO53" s="17">
        <v>0</v>
      </c>
      <c r="BP53" s="17">
        <v>18.600000000000001</v>
      </c>
      <c r="BQ53" s="17">
        <v>0</v>
      </c>
      <c r="BR53" s="17">
        <v>37.200000000000003</v>
      </c>
      <c r="BS53" s="17">
        <v>0</v>
      </c>
      <c r="BT53" s="17">
        <v>0</v>
      </c>
      <c r="BU53" s="17">
        <v>0</v>
      </c>
      <c r="BV53" s="17">
        <v>0</v>
      </c>
      <c r="BW53" s="17">
        <v>0</v>
      </c>
      <c r="BX53" s="17">
        <v>0</v>
      </c>
      <c r="BY53" s="17">
        <v>0</v>
      </c>
      <c r="BZ53" s="17">
        <v>0</v>
      </c>
      <c r="CA53" s="17">
        <v>0</v>
      </c>
      <c r="CB53" s="17">
        <v>0</v>
      </c>
      <c r="CC53" s="17">
        <v>0</v>
      </c>
      <c r="CD53" s="17">
        <v>0</v>
      </c>
      <c r="CE53" s="17">
        <v>0</v>
      </c>
      <c r="CF53" s="17">
        <v>0</v>
      </c>
      <c r="CG53" s="17">
        <v>0</v>
      </c>
      <c r="CH53" s="17">
        <v>0</v>
      </c>
      <c r="CI53" s="17">
        <v>0</v>
      </c>
      <c r="CJ53" s="17">
        <v>0</v>
      </c>
      <c r="CK53" s="17">
        <v>0</v>
      </c>
      <c r="CL53" s="17">
        <v>0</v>
      </c>
      <c r="CM53" s="17">
        <v>0</v>
      </c>
      <c r="CN53" s="17">
        <v>0</v>
      </c>
      <c r="CO53" s="17">
        <v>0</v>
      </c>
      <c r="CP53" s="17">
        <v>0</v>
      </c>
      <c r="CQ53" s="17">
        <v>0</v>
      </c>
      <c r="CR53" s="17">
        <v>0</v>
      </c>
      <c r="CS53" s="17">
        <v>0</v>
      </c>
      <c r="CT53" s="17">
        <v>0</v>
      </c>
      <c r="CU53" s="17">
        <v>0</v>
      </c>
      <c r="CV53" s="17">
        <v>0</v>
      </c>
      <c r="CW53" s="17">
        <v>0</v>
      </c>
      <c r="CX53" s="17">
        <v>0</v>
      </c>
      <c r="CY53" s="17">
        <v>0</v>
      </c>
      <c r="CZ53" s="17">
        <v>0</v>
      </c>
      <c r="DA53" s="17">
        <v>0</v>
      </c>
      <c r="DB53" s="17">
        <v>0</v>
      </c>
      <c r="DC53" s="17">
        <v>0</v>
      </c>
      <c r="DD53" s="17">
        <v>0</v>
      </c>
      <c r="DE53" s="17">
        <v>80.599999999999994</v>
      </c>
      <c r="DF53" s="15">
        <v>43132</v>
      </c>
      <c r="DG53" t="e">
        <f>VLOOKUP(D53,#REF!,2,FALSE)</f>
        <v>#REF!</v>
      </c>
    </row>
    <row r="54" spans="1:111" x14ac:dyDescent="0.25">
      <c r="A54" s="14" t="s">
        <v>192</v>
      </c>
      <c r="B54" s="14" t="s">
        <v>78</v>
      </c>
      <c r="C54" s="14" t="s">
        <v>211</v>
      </c>
      <c r="D54" s="14" t="s">
        <v>50</v>
      </c>
      <c r="E54" s="15">
        <v>43160</v>
      </c>
      <c r="F54" s="14" t="s">
        <v>194</v>
      </c>
      <c r="G54" s="14" t="s">
        <v>195</v>
      </c>
      <c r="H54" s="16">
        <v>31</v>
      </c>
      <c r="I54" s="17">
        <v>102.17</v>
      </c>
      <c r="J54" s="16">
        <v>0</v>
      </c>
      <c r="K54" s="16">
        <v>0</v>
      </c>
      <c r="L54" s="17">
        <v>88.36</v>
      </c>
      <c r="M54" s="15">
        <v>43070</v>
      </c>
      <c r="N54" s="16">
        <v>0.5</v>
      </c>
      <c r="O54" s="17">
        <v>509.71</v>
      </c>
      <c r="P54" s="17">
        <v>0</v>
      </c>
      <c r="Q54" s="17">
        <v>30.09</v>
      </c>
      <c r="R54" s="17">
        <v>45.14</v>
      </c>
      <c r="S54" s="17">
        <v>15.84</v>
      </c>
      <c r="T54" s="17">
        <v>75.23</v>
      </c>
      <c r="U54" s="17">
        <v>31.67</v>
      </c>
      <c r="V54" s="17">
        <v>0</v>
      </c>
      <c r="W54" s="17">
        <v>22.17</v>
      </c>
      <c r="X54" s="17">
        <v>33.26</v>
      </c>
      <c r="Y54" s="17">
        <v>55.43</v>
      </c>
      <c r="Z54" s="17">
        <v>0</v>
      </c>
      <c r="AA54" s="17">
        <v>7.92</v>
      </c>
      <c r="AB54" s="17">
        <v>11.88</v>
      </c>
      <c r="AC54" s="17">
        <v>19.8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0</v>
      </c>
      <c r="BA54" s="17">
        <v>0</v>
      </c>
      <c r="BB54" s="17">
        <v>0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5">
        <v>43207</v>
      </c>
      <c r="BK54" s="14" t="s">
        <v>79</v>
      </c>
      <c r="BL54" s="17">
        <v>0</v>
      </c>
      <c r="BM54" s="17">
        <v>0</v>
      </c>
      <c r="BN54" s="17">
        <v>0</v>
      </c>
      <c r="BO54" s="17">
        <v>0</v>
      </c>
      <c r="BP54" s="17">
        <v>15.84</v>
      </c>
      <c r="BQ54" s="17">
        <v>0</v>
      </c>
      <c r="BR54" s="17">
        <v>31.67</v>
      </c>
      <c r="BS54" s="17">
        <v>0</v>
      </c>
      <c r="BT54" s="17">
        <v>0</v>
      </c>
      <c r="BU54" s="17">
        <v>0</v>
      </c>
      <c r="BV54" s="17">
        <v>0</v>
      </c>
      <c r="BW54" s="17">
        <v>0</v>
      </c>
      <c r="BX54" s="17">
        <v>0</v>
      </c>
      <c r="BY54" s="17">
        <v>0</v>
      </c>
      <c r="BZ54" s="17">
        <v>0</v>
      </c>
      <c r="CA54" s="17">
        <v>0</v>
      </c>
      <c r="CB54" s="17">
        <v>0</v>
      </c>
      <c r="CC54" s="17">
        <v>0</v>
      </c>
      <c r="CD54" s="17">
        <v>0</v>
      </c>
      <c r="CE54" s="17">
        <v>0</v>
      </c>
      <c r="CF54" s="17">
        <v>0</v>
      </c>
      <c r="CG54" s="17">
        <v>0</v>
      </c>
      <c r="CH54" s="17">
        <v>0</v>
      </c>
      <c r="CI54" s="17">
        <v>0</v>
      </c>
      <c r="CJ54" s="17">
        <v>0</v>
      </c>
      <c r="CK54" s="17">
        <v>0</v>
      </c>
      <c r="CL54" s="17">
        <v>0</v>
      </c>
      <c r="CM54" s="17">
        <v>0</v>
      </c>
      <c r="CN54" s="17">
        <v>0</v>
      </c>
      <c r="CO54" s="17">
        <v>0</v>
      </c>
      <c r="CP54" s="17">
        <v>0</v>
      </c>
      <c r="CQ54" s="17">
        <v>0</v>
      </c>
      <c r="CR54" s="17">
        <v>0</v>
      </c>
      <c r="CS54" s="17">
        <v>0</v>
      </c>
      <c r="CT54" s="17">
        <v>0</v>
      </c>
      <c r="CU54" s="17">
        <v>0</v>
      </c>
      <c r="CV54" s="17">
        <v>0</v>
      </c>
      <c r="CW54" s="17">
        <v>0</v>
      </c>
      <c r="CX54" s="17">
        <v>0</v>
      </c>
      <c r="CY54" s="17">
        <v>0</v>
      </c>
      <c r="CZ54" s="17">
        <v>0</v>
      </c>
      <c r="DA54" s="17">
        <v>0</v>
      </c>
      <c r="DB54" s="17">
        <v>0</v>
      </c>
      <c r="DC54" s="17">
        <v>0</v>
      </c>
      <c r="DD54" s="17">
        <v>0</v>
      </c>
      <c r="DE54" s="17">
        <v>80.599999999999994</v>
      </c>
      <c r="DF54" s="15">
        <v>43132</v>
      </c>
      <c r="DG54" t="e">
        <f>VLOOKUP(D54,#REF!,2,FALSE)</f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/>
  <dimension ref="A1:DG60"/>
  <sheetViews>
    <sheetView topLeftCell="O1" workbookViewId="0">
      <selection activeCell="CU26" sqref="CU26"/>
    </sheetView>
  </sheetViews>
  <sheetFormatPr baseColWidth="10" defaultRowHeight="15" x14ac:dyDescent="0.25"/>
  <cols>
    <col min="1" max="1" width="8.7109375" bestFit="1" customWidth="1"/>
    <col min="2" max="2" width="12.28515625" bestFit="1" customWidth="1"/>
  </cols>
  <sheetData>
    <row r="1" spans="1:111" x14ac:dyDescent="0.25">
      <c r="A1" s="1" t="s">
        <v>82</v>
      </c>
      <c r="B1" s="1" t="s">
        <v>83</v>
      </c>
      <c r="C1" s="1" t="s">
        <v>84</v>
      </c>
      <c r="D1" s="1" t="s">
        <v>85</v>
      </c>
      <c r="E1" s="1" t="s">
        <v>86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94</v>
      </c>
      <c r="N1" s="1" t="s">
        <v>95</v>
      </c>
      <c r="O1" s="3" t="s">
        <v>96</v>
      </c>
      <c r="P1" s="1" t="s">
        <v>97</v>
      </c>
      <c r="Q1" s="1" t="s">
        <v>98</v>
      </c>
      <c r="R1" s="1" t="s">
        <v>99</v>
      </c>
      <c r="S1" s="3" t="s">
        <v>100</v>
      </c>
      <c r="T1" s="1" t="s">
        <v>101</v>
      </c>
      <c r="U1" s="3" t="s">
        <v>102</v>
      </c>
      <c r="V1" s="1" t="s">
        <v>103</v>
      </c>
      <c r="W1" s="3" t="s">
        <v>104</v>
      </c>
      <c r="X1" s="3" t="s">
        <v>105</v>
      </c>
      <c r="Y1" s="3" t="s">
        <v>106</v>
      </c>
      <c r="Z1" s="1" t="s">
        <v>107</v>
      </c>
      <c r="AA1" s="2" t="s">
        <v>108</v>
      </c>
      <c r="AB1" s="2" t="s">
        <v>109</v>
      </c>
      <c r="AC1" s="2" t="s">
        <v>110</v>
      </c>
      <c r="AD1" s="1" t="s">
        <v>111</v>
      </c>
      <c r="AE1" s="1" t="s">
        <v>112</v>
      </c>
      <c r="AF1" s="1" t="s">
        <v>113</v>
      </c>
      <c r="AG1" s="1" t="s">
        <v>114</v>
      </c>
      <c r="AH1" s="1" t="s">
        <v>115</v>
      </c>
      <c r="AI1" s="1" t="s">
        <v>116</v>
      </c>
      <c r="AJ1" s="1" t="s">
        <v>117</v>
      </c>
      <c r="AK1" s="1" t="s">
        <v>118</v>
      </c>
      <c r="AL1" s="1" t="s">
        <v>119</v>
      </c>
      <c r="AM1" s="1" t="s">
        <v>120</v>
      </c>
      <c r="AN1" s="1" t="s">
        <v>121</v>
      </c>
      <c r="AO1" s="1" t="s">
        <v>122</v>
      </c>
      <c r="AP1" s="1" t="s">
        <v>123</v>
      </c>
      <c r="AQ1" s="1" t="s">
        <v>124</v>
      </c>
      <c r="AR1" s="1" t="s">
        <v>125</v>
      </c>
      <c r="AS1" s="1" t="s">
        <v>126</v>
      </c>
      <c r="AT1" s="1" t="s">
        <v>127</v>
      </c>
      <c r="AU1" s="1" t="s">
        <v>128</v>
      </c>
      <c r="AV1" s="1" t="s">
        <v>129</v>
      </c>
      <c r="AW1" s="1" t="s">
        <v>130</v>
      </c>
      <c r="AX1" s="1" t="s">
        <v>131</v>
      </c>
      <c r="AY1" s="1" t="s">
        <v>132</v>
      </c>
      <c r="AZ1" s="1" t="s">
        <v>133</v>
      </c>
      <c r="BA1" s="1" t="s">
        <v>134</v>
      </c>
      <c r="BB1" s="1" t="s">
        <v>135</v>
      </c>
      <c r="BC1" s="1" t="s">
        <v>136</v>
      </c>
      <c r="BD1" s="1" t="s">
        <v>137</v>
      </c>
      <c r="BE1" s="1" t="s">
        <v>138</v>
      </c>
      <c r="BF1" s="1" t="s">
        <v>139</v>
      </c>
      <c r="BG1" s="1" t="s">
        <v>140</v>
      </c>
      <c r="BH1" s="1" t="s">
        <v>141</v>
      </c>
      <c r="BI1" s="1" t="s">
        <v>142</v>
      </c>
      <c r="BJ1" s="1" t="s">
        <v>143</v>
      </c>
      <c r="BK1" s="1" t="s">
        <v>144</v>
      </c>
      <c r="BL1" s="1" t="s">
        <v>145</v>
      </c>
      <c r="BM1" s="1" t="s">
        <v>146</v>
      </c>
      <c r="BN1" s="1" t="s">
        <v>147</v>
      </c>
      <c r="BO1" s="1" t="s">
        <v>148</v>
      </c>
      <c r="BP1" s="1" t="s">
        <v>149</v>
      </c>
      <c r="BQ1" s="1" t="s">
        <v>150</v>
      </c>
      <c r="BR1" s="1" t="s">
        <v>151</v>
      </c>
      <c r="BS1" s="1" t="s">
        <v>152</v>
      </c>
      <c r="BT1" s="1" t="s">
        <v>153</v>
      </c>
      <c r="BU1" s="1" t="s">
        <v>154</v>
      </c>
      <c r="BV1" s="1" t="s">
        <v>155</v>
      </c>
      <c r="BW1" s="1" t="s">
        <v>156</v>
      </c>
      <c r="BX1" s="1" t="s">
        <v>157</v>
      </c>
      <c r="BY1" s="1" t="s">
        <v>158</v>
      </c>
      <c r="BZ1" s="1" t="s">
        <v>159</v>
      </c>
      <c r="CA1" s="1" t="s">
        <v>160</v>
      </c>
      <c r="CB1" s="1" t="s">
        <v>161</v>
      </c>
      <c r="CC1" s="1" t="s">
        <v>162</v>
      </c>
      <c r="CD1" s="1" t="s">
        <v>163</v>
      </c>
      <c r="CE1" s="1" t="s">
        <v>164</v>
      </c>
      <c r="CF1" s="1" t="s">
        <v>165</v>
      </c>
      <c r="CG1" s="1" t="s">
        <v>166</v>
      </c>
      <c r="CH1" s="1" t="s">
        <v>167</v>
      </c>
      <c r="CI1" s="1" t="s">
        <v>168</v>
      </c>
      <c r="CJ1" s="1" t="s">
        <v>169</v>
      </c>
      <c r="CK1" s="1" t="s">
        <v>170</v>
      </c>
      <c r="CL1" s="1" t="s">
        <v>171</v>
      </c>
      <c r="CM1" s="1" t="s">
        <v>172</v>
      </c>
      <c r="CN1" s="1" t="s">
        <v>173</v>
      </c>
      <c r="CO1" s="1" t="s">
        <v>174</v>
      </c>
      <c r="CP1" s="1" t="s">
        <v>175</v>
      </c>
      <c r="CQ1" s="1" t="s">
        <v>176</v>
      </c>
      <c r="CR1" s="1" t="s">
        <v>177</v>
      </c>
      <c r="CS1" s="1" t="s">
        <v>178</v>
      </c>
      <c r="CT1" s="1" t="s">
        <v>179</v>
      </c>
      <c r="CU1" s="1" t="s">
        <v>180</v>
      </c>
      <c r="CV1" s="1" t="s">
        <v>181</v>
      </c>
      <c r="CW1" s="1" t="s">
        <v>182</v>
      </c>
      <c r="CX1" s="1" t="s">
        <v>183</v>
      </c>
      <c r="CY1" s="1" t="s">
        <v>184</v>
      </c>
      <c r="CZ1" s="1" t="s">
        <v>185</v>
      </c>
      <c r="DA1" s="1" t="s">
        <v>186</v>
      </c>
      <c r="DB1" s="1" t="s">
        <v>187</v>
      </c>
      <c r="DC1" s="1" t="s">
        <v>188</v>
      </c>
      <c r="DD1" s="1" t="s">
        <v>189</v>
      </c>
      <c r="DE1" s="1" t="s">
        <v>190</v>
      </c>
      <c r="DF1" s="1" t="s">
        <v>191</v>
      </c>
      <c r="DG1" s="28" t="s">
        <v>229</v>
      </c>
    </row>
    <row r="2" spans="1:111" x14ac:dyDescent="0.25">
      <c r="A2" s="18" t="s">
        <v>192</v>
      </c>
      <c r="B2" s="18" t="s">
        <v>78</v>
      </c>
      <c r="C2" s="18" t="s">
        <v>212</v>
      </c>
      <c r="D2" s="18" t="s">
        <v>26</v>
      </c>
      <c r="E2" s="19">
        <v>43191</v>
      </c>
      <c r="F2" s="18" t="s">
        <v>194</v>
      </c>
      <c r="G2" s="18" t="s">
        <v>195</v>
      </c>
      <c r="H2" s="20">
        <v>30</v>
      </c>
      <c r="I2" s="21">
        <v>120</v>
      </c>
      <c r="J2" s="20">
        <v>0</v>
      </c>
      <c r="K2" s="20">
        <v>0</v>
      </c>
      <c r="L2" s="21">
        <v>88.36</v>
      </c>
      <c r="M2" s="19">
        <v>43070</v>
      </c>
      <c r="N2" s="20">
        <v>0.5</v>
      </c>
      <c r="O2" s="21">
        <v>493.27</v>
      </c>
      <c r="P2" s="21">
        <v>0</v>
      </c>
      <c r="Q2" s="21">
        <v>34.200000000000003</v>
      </c>
      <c r="R2" s="21">
        <v>51.3</v>
      </c>
      <c r="S2" s="21">
        <v>18</v>
      </c>
      <c r="T2" s="21">
        <v>85.5</v>
      </c>
      <c r="U2" s="21">
        <v>36</v>
      </c>
      <c r="V2" s="21">
        <v>0</v>
      </c>
      <c r="W2" s="21">
        <v>25.2</v>
      </c>
      <c r="X2" s="21">
        <v>37.799999999999997</v>
      </c>
      <c r="Y2" s="21">
        <v>63</v>
      </c>
      <c r="Z2" s="21">
        <v>0</v>
      </c>
      <c r="AA2" s="21">
        <v>9</v>
      </c>
      <c r="AB2" s="21">
        <v>13.5</v>
      </c>
      <c r="AC2" s="21">
        <v>22.5</v>
      </c>
      <c r="AD2" s="21">
        <v>0</v>
      </c>
      <c r="AE2" s="21">
        <v>0</v>
      </c>
      <c r="AF2" s="21">
        <v>0</v>
      </c>
      <c r="AG2" s="21">
        <v>0</v>
      </c>
      <c r="AH2" s="21">
        <v>0</v>
      </c>
      <c r="AI2" s="21">
        <v>0</v>
      </c>
      <c r="AJ2" s="21">
        <v>0</v>
      </c>
      <c r="AK2" s="21">
        <v>0</v>
      </c>
      <c r="AL2" s="21">
        <v>0</v>
      </c>
      <c r="AM2" s="21">
        <v>0</v>
      </c>
      <c r="AN2" s="21">
        <v>0</v>
      </c>
      <c r="AO2" s="21">
        <v>0</v>
      </c>
      <c r="AP2" s="21">
        <v>0</v>
      </c>
      <c r="AQ2" s="21">
        <v>0</v>
      </c>
      <c r="AR2" s="21">
        <v>0</v>
      </c>
      <c r="AS2" s="21">
        <v>0</v>
      </c>
      <c r="AT2" s="21">
        <v>0</v>
      </c>
      <c r="AU2" s="21">
        <v>0</v>
      </c>
      <c r="AV2" s="21">
        <v>0</v>
      </c>
      <c r="AW2" s="21">
        <v>0</v>
      </c>
      <c r="AX2" s="21">
        <v>0</v>
      </c>
      <c r="AY2" s="21">
        <v>0</v>
      </c>
      <c r="AZ2" s="21">
        <v>0</v>
      </c>
      <c r="BA2" s="21">
        <v>0</v>
      </c>
      <c r="BB2" s="21">
        <v>0</v>
      </c>
      <c r="BC2" s="21">
        <v>0</v>
      </c>
      <c r="BD2" s="21">
        <v>0</v>
      </c>
      <c r="BE2" s="21">
        <v>0</v>
      </c>
      <c r="BF2" s="21">
        <v>0</v>
      </c>
      <c r="BG2" s="21">
        <v>0</v>
      </c>
      <c r="BH2" s="21">
        <v>0</v>
      </c>
      <c r="BI2" s="21">
        <v>0</v>
      </c>
      <c r="BJ2" s="19">
        <v>43237</v>
      </c>
      <c r="BK2" s="18" t="s">
        <v>79</v>
      </c>
      <c r="BL2" s="21">
        <v>0</v>
      </c>
      <c r="BM2" s="21">
        <v>0</v>
      </c>
      <c r="BN2" s="21">
        <v>0</v>
      </c>
      <c r="BO2" s="21">
        <v>0</v>
      </c>
      <c r="BP2" s="21">
        <v>18</v>
      </c>
      <c r="BQ2" s="21">
        <v>0</v>
      </c>
      <c r="BR2" s="21">
        <v>36</v>
      </c>
      <c r="BS2" s="21">
        <v>0</v>
      </c>
      <c r="BT2" s="21">
        <v>0</v>
      </c>
      <c r="BU2" s="21">
        <v>0</v>
      </c>
      <c r="BV2" s="21">
        <v>0</v>
      </c>
      <c r="BW2" s="21">
        <v>0</v>
      </c>
      <c r="BX2" s="21">
        <v>0</v>
      </c>
      <c r="BY2" s="21">
        <v>0</v>
      </c>
      <c r="BZ2" s="21">
        <v>0</v>
      </c>
      <c r="CA2" s="21">
        <v>0</v>
      </c>
      <c r="CB2" s="21">
        <v>0</v>
      </c>
      <c r="CC2" s="21">
        <v>0</v>
      </c>
      <c r="CD2" s="21">
        <v>0</v>
      </c>
      <c r="CE2" s="21">
        <v>0</v>
      </c>
      <c r="CF2" s="21">
        <v>0</v>
      </c>
      <c r="CG2" s="21">
        <v>0</v>
      </c>
      <c r="CH2" s="21">
        <v>0</v>
      </c>
      <c r="CI2" s="21">
        <v>0</v>
      </c>
      <c r="CJ2" s="21">
        <v>0</v>
      </c>
      <c r="CK2" s="21">
        <v>0</v>
      </c>
      <c r="CL2" s="21">
        <v>0</v>
      </c>
      <c r="CM2" s="21">
        <v>0</v>
      </c>
      <c r="CN2" s="21">
        <v>0</v>
      </c>
      <c r="CO2" s="21">
        <v>0</v>
      </c>
      <c r="CP2" s="21">
        <v>0</v>
      </c>
      <c r="CQ2" s="21">
        <v>0</v>
      </c>
      <c r="CR2" s="21">
        <v>0</v>
      </c>
      <c r="CS2" s="21">
        <v>0</v>
      </c>
      <c r="CT2" s="21">
        <v>0</v>
      </c>
      <c r="CU2" s="21">
        <v>0</v>
      </c>
      <c r="CV2" s="21">
        <v>0</v>
      </c>
      <c r="CW2" s="21">
        <v>0</v>
      </c>
      <c r="CX2" s="21">
        <v>0</v>
      </c>
      <c r="CY2" s="21">
        <v>0</v>
      </c>
      <c r="CZ2" s="21">
        <v>0</v>
      </c>
      <c r="DA2" s="21">
        <v>0</v>
      </c>
      <c r="DB2" s="21">
        <v>0</v>
      </c>
      <c r="DC2" s="21">
        <v>0</v>
      </c>
      <c r="DD2" s="21">
        <v>0</v>
      </c>
      <c r="DE2" s="21">
        <v>80.599999999999994</v>
      </c>
      <c r="DF2" s="19">
        <v>43132</v>
      </c>
      <c r="DG2" t="e">
        <f>VLOOKUP(D2,#REF!,2,FALSE)</f>
        <v>#REF!</v>
      </c>
    </row>
    <row r="3" spans="1:111" x14ac:dyDescent="0.25">
      <c r="A3" s="18" t="s">
        <v>192</v>
      </c>
      <c r="B3" s="18" t="s">
        <v>78</v>
      </c>
      <c r="C3" s="18" t="s">
        <v>212</v>
      </c>
      <c r="D3" s="18" t="s">
        <v>27</v>
      </c>
      <c r="E3" s="19">
        <v>43191</v>
      </c>
      <c r="F3" s="18" t="s">
        <v>194</v>
      </c>
      <c r="G3" s="18" t="s">
        <v>195</v>
      </c>
      <c r="H3" s="20">
        <v>30</v>
      </c>
      <c r="I3" s="21">
        <v>97.75</v>
      </c>
      <c r="J3" s="20">
        <v>0</v>
      </c>
      <c r="K3" s="20">
        <v>0</v>
      </c>
      <c r="L3" s="21">
        <v>88.36</v>
      </c>
      <c r="M3" s="19">
        <v>43070</v>
      </c>
      <c r="N3" s="20">
        <v>0.5</v>
      </c>
      <c r="O3" s="21">
        <v>493.27</v>
      </c>
      <c r="P3" s="21">
        <v>0</v>
      </c>
      <c r="Q3" s="21">
        <v>27.86</v>
      </c>
      <c r="R3" s="21">
        <v>41.79</v>
      </c>
      <c r="S3" s="21">
        <v>14.66</v>
      </c>
      <c r="T3" s="21">
        <v>69.650000000000006</v>
      </c>
      <c r="U3" s="21">
        <v>29.33</v>
      </c>
      <c r="V3" s="21">
        <v>0</v>
      </c>
      <c r="W3" s="21">
        <v>20.53</v>
      </c>
      <c r="X3" s="21">
        <v>30.79</v>
      </c>
      <c r="Y3" s="21">
        <v>51.32</v>
      </c>
      <c r="Z3" s="21">
        <v>0</v>
      </c>
      <c r="AA3" s="21">
        <v>7.33</v>
      </c>
      <c r="AB3" s="21">
        <v>11</v>
      </c>
      <c r="AC3" s="21">
        <v>18.329999999999998</v>
      </c>
      <c r="AD3" s="21">
        <v>0</v>
      </c>
      <c r="AE3" s="21">
        <v>0</v>
      </c>
      <c r="AF3" s="21">
        <v>0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0</v>
      </c>
      <c r="AM3" s="21">
        <v>0</v>
      </c>
      <c r="AN3" s="21">
        <v>0</v>
      </c>
      <c r="AO3" s="21">
        <v>0</v>
      </c>
      <c r="AP3" s="21">
        <v>0</v>
      </c>
      <c r="AQ3" s="21">
        <v>0</v>
      </c>
      <c r="AR3" s="21">
        <v>0</v>
      </c>
      <c r="AS3" s="21">
        <v>0</v>
      </c>
      <c r="AT3" s="21">
        <v>0</v>
      </c>
      <c r="AU3" s="21">
        <v>0</v>
      </c>
      <c r="AV3" s="21">
        <v>0</v>
      </c>
      <c r="AW3" s="21">
        <v>0</v>
      </c>
      <c r="AX3" s="21">
        <v>0</v>
      </c>
      <c r="AY3" s="21">
        <v>0</v>
      </c>
      <c r="AZ3" s="21">
        <v>0</v>
      </c>
      <c r="BA3" s="21">
        <v>0</v>
      </c>
      <c r="BB3" s="21">
        <v>0</v>
      </c>
      <c r="BC3" s="21">
        <v>0</v>
      </c>
      <c r="BD3" s="21">
        <v>0</v>
      </c>
      <c r="BE3" s="21">
        <v>0</v>
      </c>
      <c r="BF3" s="21">
        <v>0</v>
      </c>
      <c r="BG3" s="21">
        <v>0</v>
      </c>
      <c r="BH3" s="21">
        <v>0</v>
      </c>
      <c r="BI3" s="21">
        <v>0</v>
      </c>
      <c r="BJ3" s="19">
        <v>43237</v>
      </c>
      <c r="BK3" s="18" t="s">
        <v>79</v>
      </c>
      <c r="BL3" s="21">
        <v>0</v>
      </c>
      <c r="BM3" s="21">
        <v>0</v>
      </c>
      <c r="BN3" s="21">
        <v>0</v>
      </c>
      <c r="BO3" s="21">
        <v>0</v>
      </c>
      <c r="BP3" s="21">
        <v>14.66</v>
      </c>
      <c r="BQ3" s="21">
        <v>0</v>
      </c>
      <c r="BR3" s="21">
        <v>29.33</v>
      </c>
      <c r="BS3" s="21">
        <v>0</v>
      </c>
      <c r="BT3" s="21">
        <v>0</v>
      </c>
      <c r="BU3" s="21">
        <v>0</v>
      </c>
      <c r="BV3" s="21">
        <v>0</v>
      </c>
      <c r="BW3" s="21">
        <v>0</v>
      </c>
      <c r="BX3" s="21">
        <v>0</v>
      </c>
      <c r="BY3" s="21">
        <v>0</v>
      </c>
      <c r="BZ3" s="21">
        <v>0</v>
      </c>
      <c r="CA3" s="21">
        <v>0</v>
      </c>
      <c r="CB3" s="21">
        <v>0</v>
      </c>
      <c r="CC3" s="21">
        <v>0</v>
      </c>
      <c r="CD3" s="21">
        <v>0</v>
      </c>
      <c r="CE3" s="21">
        <v>0</v>
      </c>
      <c r="CF3" s="21">
        <v>0</v>
      </c>
      <c r="CG3" s="21">
        <v>0</v>
      </c>
      <c r="CH3" s="21">
        <v>0</v>
      </c>
      <c r="CI3" s="21">
        <v>0</v>
      </c>
      <c r="CJ3" s="21">
        <v>0</v>
      </c>
      <c r="CK3" s="21">
        <v>0</v>
      </c>
      <c r="CL3" s="21">
        <v>0</v>
      </c>
      <c r="CM3" s="21">
        <v>0</v>
      </c>
      <c r="CN3" s="21">
        <v>0</v>
      </c>
      <c r="CO3" s="21">
        <v>0</v>
      </c>
      <c r="CP3" s="21">
        <v>0</v>
      </c>
      <c r="CQ3" s="21">
        <v>0</v>
      </c>
      <c r="CR3" s="21">
        <v>0</v>
      </c>
      <c r="CS3" s="21">
        <v>0</v>
      </c>
      <c r="CT3" s="21">
        <v>0</v>
      </c>
      <c r="CU3" s="21">
        <v>0</v>
      </c>
      <c r="CV3" s="21">
        <v>0</v>
      </c>
      <c r="CW3" s="21">
        <v>0</v>
      </c>
      <c r="CX3" s="21">
        <v>0</v>
      </c>
      <c r="CY3" s="21">
        <v>0</v>
      </c>
      <c r="CZ3" s="21">
        <v>0</v>
      </c>
      <c r="DA3" s="21">
        <v>0</v>
      </c>
      <c r="DB3" s="21">
        <v>0</v>
      </c>
      <c r="DC3" s="21">
        <v>0</v>
      </c>
      <c r="DD3" s="21">
        <v>0</v>
      </c>
      <c r="DE3" s="21">
        <v>80.599999999999994</v>
      </c>
      <c r="DF3" s="19">
        <v>43132</v>
      </c>
      <c r="DG3" t="e">
        <f>VLOOKUP(D3,#REF!,2,FALSE)</f>
        <v>#REF!</v>
      </c>
    </row>
    <row r="4" spans="1:111" x14ac:dyDescent="0.25">
      <c r="A4" s="18" t="s">
        <v>192</v>
      </c>
      <c r="B4" s="18" t="s">
        <v>78</v>
      </c>
      <c r="C4" s="18" t="s">
        <v>212</v>
      </c>
      <c r="D4" s="18" t="s">
        <v>30</v>
      </c>
      <c r="E4" s="19">
        <v>43191</v>
      </c>
      <c r="F4" s="18" t="s">
        <v>194</v>
      </c>
      <c r="G4" s="18" t="s">
        <v>195</v>
      </c>
      <c r="H4" s="20">
        <v>30</v>
      </c>
      <c r="I4" s="21">
        <v>120</v>
      </c>
      <c r="J4" s="20">
        <v>0</v>
      </c>
      <c r="K4" s="20">
        <v>0</v>
      </c>
      <c r="L4" s="21">
        <v>88.36</v>
      </c>
      <c r="M4" s="19">
        <v>43070</v>
      </c>
      <c r="N4" s="20">
        <v>0.5</v>
      </c>
      <c r="O4" s="21">
        <v>493.27</v>
      </c>
      <c r="P4" s="21">
        <v>0</v>
      </c>
      <c r="Q4" s="21">
        <v>34.200000000000003</v>
      </c>
      <c r="R4" s="21">
        <v>51.3</v>
      </c>
      <c r="S4" s="21">
        <v>18</v>
      </c>
      <c r="T4" s="21">
        <v>85.5</v>
      </c>
      <c r="U4" s="21">
        <v>36</v>
      </c>
      <c r="V4" s="21">
        <v>0</v>
      </c>
      <c r="W4" s="21">
        <v>25.2</v>
      </c>
      <c r="X4" s="21">
        <v>37.799999999999997</v>
      </c>
      <c r="Y4" s="21">
        <v>63</v>
      </c>
      <c r="Z4" s="21">
        <v>0</v>
      </c>
      <c r="AA4" s="21">
        <v>9</v>
      </c>
      <c r="AB4" s="21">
        <v>13.5</v>
      </c>
      <c r="AC4" s="21">
        <v>22.5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0</v>
      </c>
      <c r="AT4" s="21">
        <v>0</v>
      </c>
      <c r="AU4" s="21">
        <v>0</v>
      </c>
      <c r="AV4" s="21">
        <v>0</v>
      </c>
      <c r="AW4" s="21">
        <v>0</v>
      </c>
      <c r="AX4" s="21">
        <v>0</v>
      </c>
      <c r="AY4" s="21">
        <v>0</v>
      </c>
      <c r="AZ4" s="21">
        <v>0</v>
      </c>
      <c r="BA4" s="21">
        <v>0</v>
      </c>
      <c r="BB4" s="21">
        <v>0</v>
      </c>
      <c r="BC4" s="21">
        <v>0</v>
      </c>
      <c r="BD4" s="21">
        <v>0</v>
      </c>
      <c r="BE4" s="21">
        <v>0</v>
      </c>
      <c r="BF4" s="21">
        <v>0</v>
      </c>
      <c r="BG4" s="21">
        <v>0</v>
      </c>
      <c r="BH4" s="21">
        <v>0</v>
      </c>
      <c r="BI4" s="21">
        <v>0</v>
      </c>
      <c r="BJ4" s="19">
        <v>43237</v>
      </c>
      <c r="BK4" s="18" t="s">
        <v>79</v>
      </c>
      <c r="BL4" s="21">
        <v>0</v>
      </c>
      <c r="BM4" s="21">
        <v>0</v>
      </c>
      <c r="BN4" s="21">
        <v>0</v>
      </c>
      <c r="BO4" s="21">
        <v>0</v>
      </c>
      <c r="BP4" s="21">
        <v>18</v>
      </c>
      <c r="BQ4" s="21">
        <v>0</v>
      </c>
      <c r="BR4" s="21">
        <v>36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0</v>
      </c>
      <c r="BY4" s="21">
        <v>0</v>
      </c>
      <c r="BZ4" s="21">
        <v>0</v>
      </c>
      <c r="CA4" s="21">
        <v>0</v>
      </c>
      <c r="CB4" s="21">
        <v>0</v>
      </c>
      <c r="CC4" s="21">
        <v>0</v>
      </c>
      <c r="CD4" s="21">
        <v>0</v>
      </c>
      <c r="CE4" s="21">
        <v>0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0</v>
      </c>
      <c r="CP4" s="21">
        <v>0</v>
      </c>
      <c r="CQ4" s="21">
        <v>0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0</v>
      </c>
      <c r="DD4" s="21">
        <v>0</v>
      </c>
      <c r="DE4" s="21">
        <v>80.599999999999994</v>
      </c>
      <c r="DF4" s="19">
        <v>43132</v>
      </c>
      <c r="DG4" t="e">
        <f>VLOOKUP(D4,#REF!,2,FALSE)</f>
        <v>#REF!</v>
      </c>
    </row>
    <row r="5" spans="1:111" x14ac:dyDescent="0.25">
      <c r="A5" s="18" t="s">
        <v>192</v>
      </c>
      <c r="B5" s="18" t="s">
        <v>78</v>
      </c>
      <c r="C5" s="18" t="s">
        <v>212</v>
      </c>
      <c r="D5" s="18" t="s">
        <v>22</v>
      </c>
      <c r="E5" s="19">
        <v>43191</v>
      </c>
      <c r="F5" s="18" t="s">
        <v>194</v>
      </c>
      <c r="G5" s="18" t="s">
        <v>195</v>
      </c>
      <c r="H5" s="20">
        <v>30</v>
      </c>
      <c r="I5" s="21">
        <v>97.75</v>
      </c>
      <c r="J5" s="20">
        <v>0</v>
      </c>
      <c r="K5" s="20">
        <v>0</v>
      </c>
      <c r="L5" s="21">
        <v>88.36</v>
      </c>
      <c r="M5" s="19">
        <v>43070</v>
      </c>
      <c r="N5" s="20">
        <v>0.5</v>
      </c>
      <c r="O5" s="21">
        <v>493.27</v>
      </c>
      <c r="P5" s="21">
        <v>0</v>
      </c>
      <c r="Q5" s="21">
        <v>27.86</v>
      </c>
      <c r="R5" s="21">
        <v>41.79</v>
      </c>
      <c r="S5" s="21">
        <v>14.66</v>
      </c>
      <c r="T5" s="21">
        <v>69.650000000000006</v>
      </c>
      <c r="U5" s="21">
        <v>29.33</v>
      </c>
      <c r="V5" s="21">
        <v>0</v>
      </c>
      <c r="W5" s="21">
        <v>20.53</v>
      </c>
      <c r="X5" s="21">
        <v>30.79</v>
      </c>
      <c r="Y5" s="21">
        <v>51.32</v>
      </c>
      <c r="Z5" s="21">
        <v>0</v>
      </c>
      <c r="AA5" s="21">
        <v>7.33</v>
      </c>
      <c r="AB5" s="21">
        <v>11</v>
      </c>
      <c r="AC5" s="21">
        <v>18.329999999999998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0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0</v>
      </c>
      <c r="BE5" s="21">
        <v>0</v>
      </c>
      <c r="BF5" s="21">
        <v>0</v>
      </c>
      <c r="BG5" s="21">
        <v>0</v>
      </c>
      <c r="BH5" s="21">
        <v>0</v>
      </c>
      <c r="BI5" s="21">
        <v>0</v>
      </c>
      <c r="BJ5" s="19">
        <v>43237</v>
      </c>
      <c r="BK5" s="18" t="s">
        <v>79</v>
      </c>
      <c r="BL5" s="21">
        <v>0</v>
      </c>
      <c r="BM5" s="21">
        <v>0</v>
      </c>
      <c r="BN5" s="21">
        <v>0</v>
      </c>
      <c r="BO5" s="21">
        <v>0</v>
      </c>
      <c r="BP5" s="21">
        <v>14.66</v>
      </c>
      <c r="BQ5" s="21">
        <v>0</v>
      </c>
      <c r="BR5" s="21">
        <v>29.33</v>
      </c>
      <c r="BS5" s="21">
        <v>0</v>
      </c>
      <c r="BT5" s="21">
        <v>0</v>
      </c>
      <c r="BU5" s="21">
        <v>0</v>
      </c>
      <c r="BV5" s="21">
        <v>0</v>
      </c>
      <c r="BW5" s="21">
        <v>0</v>
      </c>
      <c r="BX5" s="21">
        <v>0</v>
      </c>
      <c r="BY5" s="21">
        <v>0</v>
      </c>
      <c r="BZ5" s="21">
        <v>0</v>
      </c>
      <c r="CA5" s="21">
        <v>0</v>
      </c>
      <c r="CB5" s="21">
        <v>0</v>
      </c>
      <c r="CC5" s="21">
        <v>0</v>
      </c>
      <c r="CD5" s="21">
        <v>0</v>
      </c>
      <c r="CE5" s="21">
        <v>0</v>
      </c>
      <c r="CF5" s="21">
        <v>0</v>
      </c>
      <c r="CG5" s="21">
        <v>0</v>
      </c>
      <c r="CH5" s="21">
        <v>0</v>
      </c>
      <c r="CI5" s="21">
        <v>0</v>
      </c>
      <c r="CJ5" s="21">
        <v>0</v>
      </c>
      <c r="CK5" s="21">
        <v>0</v>
      </c>
      <c r="CL5" s="21">
        <v>0</v>
      </c>
      <c r="CM5" s="21">
        <v>0</v>
      </c>
      <c r="CN5" s="21">
        <v>0</v>
      </c>
      <c r="CO5" s="21">
        <v>0</v>
      </c>
      <c r="CP5" s="21">
        <v>0</v>
      </c>
      <c r="CQ5" s="21">
        <v>0</v>
      </c>
      <c r="CR5" s="21">
        <v>0</v>
      </c>
      <c r="CS5" s="21">
        <v>0</v>
      </c>
      <c r="CT5" s="21">
        <v>0</v>
      </c>
      <c r="CU5" s="21">
        <v>0</v>
      </c>
      <c r="CV5" s="21">
        <v>0</v>
      </c>
      <c r="CW5" s="21">
        <v>0</v>
      </c>
      <c r="CX5" s="21">
        <v>0</v>
      </c>
      <c r="CY5" s="21">
        <v>0</v>
      </c>
      <c r="CZ5" s="21">
        <v>0</v>
      </c>
      <c r="DA5" s="21">
        <v>0</v>
      </c>
      <c r="DB5" s="21">
        <v>0</v>
      </c>
      <c r="DC5" s="21">
        <v>0</v>
      </c>
      <c r="DD5" s="21">
        <v>0</v>
      </c>
      <c r="DE5" s="21">
        <v>80.599999999999994</v>
      </c>
      <c r="DF5" s="19">
        <v>43132</v>
      </c>
      <c r="DG5" t="e">
        <f>VLOOKUP(D5,#REF!,2,FALSE)</f>
        <v>#REF!</v>
      </c>
    </row>
    <row r="6" spans="1:111" x14ac:dyDescent="0.25">
      <c r="A6" s="18" t="s">
        <v>192</v>
      </c>
      <c r="B6" s="18" t="s">
        <v>78</v>
      </c>
      <c r="C6" s="18" t="s">
        <v>212</v>
      </c>
      <c r="D6" s="18" t="s">
        <v>25</v>
      </c>
      <c r="E6" s="19">
        <v>43191</v>
      </c>
      <c r="F6" s="18" t="s">
        <v>194</v>
      </c>
      <c r="G6" s="18" t="s">
        <v>195</v>
      </c>
      <c r="H6" s="20">
        <v>30</v>
      </c>
      <c r="I6" s="21">
        <v>120</v>
      </c>
      <c r="J6" s="20">
        <v>0</v>
      </c>
      <c r="K6" s="20">
        <v>0</v>
      </c>
      <c r="L6" s="21">
        <v>88.36</v>
      </c>
      <c r="M6" s="19">
        <v>43070</v>
      </c>
      <c r="N6" s="20">
        <v>0.5</v>
      </c>
      <c r="O6" s="21">
        <v>493.27</v>
      </c>
      <c r="P6" s="21">
        <v>0</v>
      </c>
      <c r="Q6" s="21">
        <v>34.200000000000003</v>
      </c>
      <c r="R6" s="21">
        <v>51.3</v>
      </c>
      <c r="S6" s="21">
        <v>18</v>
      </c>
      <c r="T6" s="21">
        <v>85.5</v>
      </c>
      <c r="U6" s="21">
        <v>36</v>
      </c>
      <c r="V6" s="21">
        <v>0</v>
      </c>
      <c r="W6" s="21">
        <v>25.2</v>
      </c>
      <c r="X6" s="21">
        <v>37.799999999999997</v>
      </c>
      <c r="Y6" s="21">
        <v>63</v>
      </c>
      <c r="Z6" s="21">
        <v>0</v>
      </c>
      <c r="AA6" s="21">
        <v>9</v>
      </c>
      <c r="AB6" s="21">
        <v>13.5</v>
      </c>
      <c r="AC6" s="21">
        <v>22.5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1">
        <v>0</v>
      </c>
      <c r="AS6" s="21">
        <v>0</v>
      </c>
      <c r="AT6" s="21">
        <v>0</v>
      </c>
      <c r="AU6" s="21">
        <v>0</v>
      </c>
      <c r="AV6" s="21">
        <v>0</v>
      </c>
      <c r="AW6" s="21">
        <v>0</v>
      </c>
      <c r="AX6" s="21">
        <v>0</v>
      </c>
      <c r="AY6" s="21">
        <v>0</v>
      </c>
      <c r="AZ6" s="21">
        <v>0</v>
      </c>
      <c r="BA6" s="21">
        <v>0</v>
      </c>
      <c r="BB6" s="21">
        <v>0</v>
      </c>
      <c r="BC6" s="21">
        <v>0</v>
      </c>
      <c r="BD6" s="21">
        <v>0</v>
      </c>
      <c r="BE6" s="21">
        <v>0</v>
      </c>
      <c r="BF6" s="21">
        <v>0</v>
      </c>
      <c r="BG6" s="21">
        <v>0</v>
      </c>
      <c r="BH6" s="21">
        <v>0</v>
      </c>
      <c r="BI6" s="21">
        <v>0</v>
      </c>
      <c r="BJ6" s="19">
        <v>43237</v>
      </c>
      <c r="BK6" s="18" t="s">
        <v>79</v>
      </c>
      <c r="BL6" s="21">
        <v>0</v>
      </c>
      <c r="BM6" s="21">
        <v>0</v>
      </c>
      <c r="BN6" s="21">
        <v>0</v>
      </c>
      <c r="BO6" s="21">
        <v>0</v>
      </c>
      <c r="BP6" s="21">
        <v>18</v>
      </c>
      <c r="BQ6" s="21">
        <v>0</v>
      </c>
      <c r="BR6" s="21">
        <v>36</v>
      </c>
      <c r="BS6" s="21">
        <v>0</v>
      </c>
      <c r="BT6" s="21">
        <v>0</v>
      </c>
      <c r="BU6" s="21">
        <v>0</v>
      </c>
      <c r="BV6" s="21">
        <v>0</v>
      </c>
      <c r="BW6" s="21">
        <v>0</v>
      </c>
      <c r="BX6" s="21">
        <v>0</v>
      </c>
      <c r="BY6" s="21">
        <v>0</v>
      </c>
      <c r="BZ6" s="21">
        <v>0</v>
      </c>
      <c r="CA6" s="21">
        <v>0</v>
      </c>
      <c r="CB6" s="21">
        <v>0</v>
      </c>
      <c r="CC6" s="21">
        <v>0</v>
      </c>
      <c r="CD6" s="21">
        <v>0</v>
      </c>
      <c r="CE6" s="21">
        <v>0</v>
      </c>
      <c r="CF6" s="21">
        <v>0</v>
      </c>
      <c r="CG6" s="21">
        <v>0</v>
      </c>
      <c r="CH6" s="21">
        <v>0</v>
      </c>
      <c r="CI6" s="21">
        <v>0</v>
      </c>
      <c r="CJ6" s="21">
        <v>0</v>
      </c>
      <c r="CK6" s="21">
        <v>0</v>
      </c>
      <c r="CL6" s="21">
        <v>0</v>
      </c>
      <c r="CM6" s="21">
        <v>0</v>
      </c>
      <c r="CN6" s="21">
        <v>0</v>
      </c>
      <c r="CO6" s="21">
        <v>0</v>
      </c>
      <c r="CP6" s="21">
        <v>0</v>
      </c>
      <c r="CQ6" s="21">
        <v>0</v>
      </c>
      <c r="CR6" s="21">
        <v>0</v>
      </c>
      <c r="CS6" s="21">
        <v>0</v>
      </c>
      <c r="CT6" s="21">
        <v>0</v>
      </c>
      <c r="CU6" s="21">
        <v>0</v>
      </c>
      <c r="CV6" s="21">
        <v>0</v>
      </c>
      <c r="CW6" s="21">
        <v>0</v>
      </c>
      <c r="CX6" s="21">
        <v>0</v>
      </c>
      <c r="CY6" s="21">
        <v>0</v>
      </c>
      <c r="CZ6" s="21">
        <v>0</v>
      </c>
      <c r="DA6" s="21">
        <v>0</v>
      </c>
      <c r="DB6" s="21">
        <v>0</v>
      </c>
      <c r="DC6" s="21">
        <v>0</v>
      </c>
      <c r="DD6" s="21">
        <v>0</v>
      </c>
      <c r="DE6" s="21">
        <v>80.599999999999994</v>
      </c>
      <c r="DF6" s="19">
        <v>43132</v>
      </c>
      <c r="DG6" t="e">
        <f>VLOOKUP(D6,#REF!,2,FALSE)</f>
        <v>#REF!</v>
      </c>
    </row>
    <row r="7" spans="1:111" x14ac:dyDescent="0.25">
      <c r="A7" s="18" t="s">
        <v>192</v>
      </c>
      <c r="B7" s="18" t="s">
        <v>78</v>
      </c>
      <c r="C7" s="18" t="s">
        <v>212</v>
      </c>
      <c r="D7" s="18" t="s">
        <v>57</v>
      </c>
      <c r="E7" s="19">
        <v>43191</v>
      </c>
      <c r="F7" s="18" t="s">
        <v>194</v>
      </c>
      <c r="G7" s="18" t="s">
        <v>195</v>
      </c>
      <c r="H7" s="20">
        <v>30</v>
      </c>
      <c r="I7" s="21">
        <v>92.36</v>
      </c>
      <c r="J7" s="20">
        <v>0</v>
      </c>
      <c r="K7" s="20">
        <v>0</v>
      </c>
      <c r="L7" s="21">
        <v>88.36</v>
      </c>
      <c r="M7" s="19">
        <v>43070</v>
      </c>
      <c r="N7" s="20">
        <v>0.5</v>
      </c>
      <c r="O7" s="21">
        <v>493.27</v>
      </c>
      <c r="P7" s="21">
        <v>0</v>
      </c>
      <c r="Q7" s="21">
        <v>26.33</v>
      </c>
      <c r="R7" s="21">
        <v>39.479999999999997</v>
      </c>
      <c r="S7" s="21">
        <v>13.85</v>
      </c>
      <c r="T7" s="21">
        <v>65.81</v>
      </c>
      <c r="U7" s="21">
        <v>27.71</v>
      </c>
      <c r="V7" s="21">
        <v>0</v>
      </c>
      <c r="W7" s="21">
        <v>19.399999999999999</v>
      </c>
      <c r="X7" s="21">
        <v>29.09</v>
      </c>
      <c r="Y7" s="21">
        <v>48.49</v>
      </c>
      <c r="Z7" s="21">
        <v>0</v>
      </c>
      <c r="AA7" s="21">
        <v>6.93</v>
      </c>
      <c r="AB7" s="21">
        <v>10.39</v>
      </c>
      <c r="AC7" s="21">
        <v>17.32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1">
        <v>0</v>
      </c>
      <c r="AS7" s="21">
        <v>0</v>
      </c>
      <c r="AT7" s="21">
        <v>0</v>
      </c>
      <c r="AU7" s="21">
        <v>0</v>
      </c>
      <c r="AV7" s="21">
        <v>0</v>
      </c>
      <c r="AW7" s="21">
        <v>0</v>
      </c>
      <c r="AX7" s="21">
        <v>0</v>
      </c>
      <c r="AY7" s="21">
        <v>0</v>
      </c>
      <c r="AZ7" s="21">
        <v>0</v>
      </c>
      <c r="BA7" s="21">
        <v>0</v>
      </c>
      <c r="BB7" s="21">
        <v>0</v>
      </c>
      <c r="BC7" s="21">
        <v>0</v>
      </c>
      <c r="BD7" s="21">
        <v>0</v>
      </c>
      <c r="BE7" s="21">
        <v>0</v>
      </c>
      <c r="BF7" s="21">
        <v>0</v>
      </c>
      <c r="BG7" s="21">
        <v>0</v>
      </c>
      <c r="BH7" s="21">
        <v>0</v>
      </c>
      <c r="BI7" s="21">
        <v>0</v>
      </c>
      <c r="BJ7" s="19">
        <v>43237</v>
      </c>
      <c r="BK7" s="18" t="s">
        <v>79</v>
      </c>
      <c r="BL7" s="21">
        <v>0</v>
      </c>
      <c r="BM7" s="21">
        <v>0</v>
      </c>
      <c r="BN7" s="21">
        <v>0</v>
      </c>
      <c r="BO7" s="21">
        <v>0</v>
      </c>
      <c r="BP7" s="21">
        <v>13.85</v>
      </c>
      <c r="BQ7" s="21">
        <v>0</v>
      </c>
      <c r="BR7" s="21">
        <v>27.71</v>
      </c>
      <c r="BS7" s="21">
        <v>0</v>
      </c>
      <c r="BT7" s="21">
        <v>0</v>
      </c>
      <c r="BU7" s="21">
        <v>0</v>
      </c>
      <c r="BV7" s="21">
        <v>0</v>
      </c>
      <c r="BW7" s="21">
        <v>0</v>
      </c>
      <c r="BX7" s="21">
        <v>0</v>
      </c>
      <c r="BY7" s="21">
        <v>0</v>
      </c>
      <c r="BZ7" s="21">
        <v>0</v>
      </c>
      <c r="CA7" s="21">
        <v>0</v>
      </c>
      <c r="CB7" s="21">
        <v>0</v>
      </c>
      <c r="CC7" s="21">
        <v>0</v>
      </c>
      <c r="CD7" s="21">
        <v>0</v>
      </c>
      <c r="CE7" s="21">
        <v>0</v>
      </c>
      <c r="CF7" s="21">
        <v>0</v>
      </c>
      <c r="CG7" s="21">
        <v>0</v>
      </c>
      <c r="CH7" s="21">
        <v>0</v>
      </c>
      <c r="CI7" s="21">
        <v>0</v>
      </c>
      <c r="CJ7" s="21">
        <v>0</v>
      </c>
      <c r="CK7" s="21">
        <v>0</v>
      </c>
      <c r="CL7" s="21">
        <v>0</v>
      </c>
      <c r="CM7" s="21">
        <v>0</v>
      </c>
      <c r="CN7" s="21">
        <v>0</v>
      </c>
      <c r="CO7" s="21">
        <v>0</v>
      </c>
      <c r="CP7" s="21">
        <v>0</v>
      </c>
      <c r="CQ7" s="21">
        <v>0</v>
      </c>
      <c r="CR7" s="21">
        <v>0</v>
      </c>
      <c r="CS7" s="21">
        <v>0</v>
      </c>
      <c r="CT7" s="21">
        <v>0</v>
      </c>
      <c r="CU7" s="21">
        <v>0</v>
      </c>
      <c r="CV7" s="21">
        <v>0</v>
      </c>
      <c r="CW7" s="21">
        <v>0</v>
      </c>
      <c r="CX7" s="21">
        <v>0</v>
      </c>
      <c r="CY7" s="21">
        <v>0</v>
      </c>
      <c r="CZ7" s="21">
        <v>0</v>
      </c>
      <c r="DA7" s="21">
        <v>0</v>
      </c>
      <c r="DB7" s="21">
        <v>0</v>
      </c>
      <c r="DC7" s="21">
        <v>0</v>
      </c>
      <c r="DD7" s="21">
        <v>0</v>
      </c>
      <c r="DE7" s="21">
        <v>80.599999999999994</v>
      </c>
      <c r="DF7" s="19">
        <v>43132</v>
      </c>
      <c r="DG7" t="e">
        <f>VLOOKUP(D7,#REF!,2,FALSE)</f>
        <v>#REF!</v>
      </c>
    </row>
    <row r="8" spans="1:111" x14ac:dyDescent="0.25">
      <c r="A8" s="18" t="s">
        <v>192</v>
      </c>
      <c r="B8" s="18" t="s">
        <v>78</v>
      </c>
      <c r="C8" s="18" t="s">
        <v>212</v>
      </c>
      <c r="D8" s="18" t="s">
        <v>46</v>
      </c>
      <c r="E8" s="19">
        <v>43191</v>
      </c>
      <c r="F8" s="18" t="s">
        <v>194</v>
      </c>
      <c r="G8" s="18" t="s">
        <v>195</v>
      </c>
      <c r="H8" s="20">
        <v>30</v>
      </c>
      <c r="I8" s="21">
        <v>120</v>
      </c>
      <c r="J8" s="20">
        <v>0</v>
      </c>
      <c r="K8" s="20">
        <v>0</v>
      </c>
      <c r="L8" s="21">
        <v>88.36</v>
      </c>
      <c r="M8" s="19">
        <v>43070</v>
      </c>
      <c r="N8" s="20">
        <v>0.5</v>
      </c>
      <c r="O8" s="21">
        <v>493.27</v>
      </c>
      <c r="P8" s="21">
        <v>0</v>
      </c>
      <c r="Q8" s="21">
        <v>34.200000000000003</v>
      </c>
      <c r="R8" s="21">
        <v>51.3</v>
      </c>
      <c r="S8" s="21">
        <v>18</v>
      </c>
      <c r="T8" s="21">
        <v>85.5</v>
      </c>
      <c r="U8" s="21">
        <v>36</v>
      </c>
      <c r="V8" s="21">
        <v>0</v>
      </c>
      <c r="W8" s="21">
        <v>25.2</v>
      </c>
      <c r="X8" s="21">
        <v>37.799999999999997</v>
      </c>
      <c r="Y8" s="21">
        <v>63</v>
      </c>
      <c r="Z8" s="21">
        <v>0</v>
      </c>
      <c r="AA8" s="21">
        <v>9</v>
      </c>
      <c r="AB8" s="21">
        <v>13.5</v>
      </c>
      <c r="AC8" s="21">
        <v>22.5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0</v>
      </c>
      <c r="BF8" s="21">
        <v>0</v>
      </c>
      <c r="BG8" s="21">
        <v>0</v>
      </c>
      <c r="BH8" s="21">
        <v>0</v>
      </c>
      <c r="BI8" s="21">
        <v>0</v>
      </c>
      <c r="BJ8" s="19">
        <v>43237</v>
      </c>
      <c r="BK8" s="18" t="s">
        <v>79</v>
      </c>
      <c r="BL8" s="21">
        <v>0</v>
      </c>
      <c r="BM8" s="21">
        <v>0</v>
      </c>
      <c r="BN8" s="21">
        <v>0</v>
      </c>
      <c r="BO8" s="21">
        <v>0</v>
      </c>
      <c r="BP8" s="21">
        <v>18</v>
      </c>
      <c r="BQ8" s="21">
        <v>0</v>
      </c>
      <c r="BR8" s="21">
        <v>36</v>
      </c>
      <c r="BS8" s="21">
        <v>0</v>
      </c>
      <c r="BT8" s="21">
        <v>0</v>
      </c>
      <c r="BU8" s="21">
        <v>0</v>
      </c>
      <c r="BV8" s="21">
        <v>0</v>
      </c>
      <c r="BW8" s="21">
        <v>0</v>
      </c>
      <c r="BX8" s="21">
        <v>0</v>
      </c>
      <c r="BY8" s="21">
        <v>0</v>
      </c>
      <c r="BZ8" s="21">
        <v>0</v>
      </c>
      <c r="CA8" s="21">
        <v>0</v>
      </c>
      <c r="CB8" s="21">
        <v>0</v>
      </c>
      <c r="CC8" s="21">
        <v>0</v>
      </c>
      <c r="CD8" s="21">
        <v>0</v>
      </c>
      <c r="CE8" s="21">
        <v>0</v>
      </c>
      <c r="CF8" s="21">
        <v>0</v>
      </c>
      <c r="CG8" s="21">
        <v>0</v>
      </c>
      <c r="CH8" s="21">
        <v>0</v>
      </c>
      <c r="CI8" s="21">
        <v>0</v>
      </c>
      <c r="CJ8" s="21">
        <v>0</v>
      </c>
      <c r="CK8" s="21">
        <v>0</v>
      </c>
      <c r="CL8" s="21">
        <v>0</v>
      </c>
      <c r="CM8" s="21">
        <v>0</v>
      </c>
      <c r="CN8" s="21">
        <v>0</v>
      </c>
      <c r="CO8" s="21">
        <v>0</v>
      </c>
      <c r="CP8" s="21">
        <v>0</v>
      </c>
      <c r="CQ8" s="21">
        <v>0</v>
      </c>
      <c r="CR8" s="21">
        <v>0</v>
      </c>
      <c r="CS8" s="21">
        <v>0</v>
      </c>
      <c r="CT8" s="21">
        <v>0</v>
      </c>
      <c r="CU8" s="21">
        <v>0</v>
      </c>
      <c r="CV8" s="21">
        <v>0</v>
      </c>
      <c r="CW8" s="21">
        <v>0</v>
      </c>
      <c r="CX8" s="21">
        <v>0</v>
      </c>
      <c r="CY8" s="21">
        <v>0</v>
      </c>
      <c r="CZ8" s="21">
        <v>0</v>
      </c>
      <c r="DA8" s="21">
        <v>0</v>
      </c>
      <c r="DB8" s="21">
        <v>0</v>
      </c>
      <c r="DC8" s="21">
        <v>0</v>
      </c>
      <c r="DD8" s="21">
        <v>0</v>
      </c>
      <c r="DE8" s="21">
        <v>80.599999999999994</v>
      </c>
      <c r="DF8" s="19">
        <v>43132</v>
      </c>
      <c r="DG8" t="e">
        <f>VLOOKUP(D8,#REF!,2,FALSE)</f>
        <v>#REF!</v>
      </c>
    </row>
    <row r="9" spans="1:111" x14ac:dyDescent="0.25">
      <c r="A9" s="18" t="s">
        <v>192</v>
      </c>
      <c r="B9" s="18" t="s">
        <v>78</v>
      </c>
      <c r="C9" s="18" t="s">
        <v>212</v>
      </c>
      <c r="D9" s="18" t="s">
        <v>13</v>
      </c>
      <c r="E9" s="19">
        <v>43191</v>
      </c>
      <c r="F9" s="18" t="s">
        <v>194</v>
      </c>
      <c r="G9" s="18" t="s">
        <v>195</v>
      </c>
      <c r="H9" s="20">
        <v>30</v>
      </c>
      <c r="I9" s="21">
        <v>120</v>
      </c>
      <c r="J9" s="20">
        <v>0</v>
      </c>
      <c r="K9" s="20">
        <v>0</v>
      </c>
      <c r="L9" s="21">
        <v>88.36</v>
      </c>
      <c r="M9" s="19">
        <v>43070</v>
      </c>
      <c r="N9" s="20">
        <v>0.5</v>
      </c>
      <c r="O9" s="21">
        <v>493.27</v>
      </c>
      <c r="P9" s="21">
        <v>0</v>
      </c>
      <c r="Q9" s="21">
        <v>34.200000000000003</v>
      </c>
      <c r="R9" s="21">
        <v>51.3</v>
      </c>
      <c r="S9" s="21">
        <v>18</v>
      </c>
      <c r="T9" s="21">
        <v>85.5</v>
      </c>
      <c r="U9" s="21">
        <v>36</v>
      </c>
      <c r="V9" s="21">
        <v>0</v>
      </c>
      <c r="W9" s="21">
        <v>25.2</v>
      </c>
      <c r="X9" s="21">
        <v>37.799999999999997</v>
      </c>
      <c r="Y9" s="21">
        <v>63</v>
      </c>
      <c r="Z9" s="21">
        <v>0</v>
      </c>
      <c r="AA9" s="21">
        <v>9</v>
      </c>
      <c r="AB9" s="21">
        <v>13.5</v>
      </c>
      <c r="AC9" s="21">
        <v>22.5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19">
        <v>43237</v>
      </c>
      <c r="BK9" s="18" t="s">
        <v>79</v>
      </c>
      <c r="BL9" s="21">
        <v>0</v>
      </c>
      <c r="BM9" s="21">
        <v>0</v>
      </c>
      <c r="BN9" s="21">
        <v>0</v>
      </c>
      <c r="BO9" s="21">
        <v>0</v>
      </c>
      <c r="BP9" s="21">
        <v>18</v>
      </c>
      <c r="BQ9" s="21">
        <v>0</v>
      </c>
      <c r="BR9" s="21">
        <v>36</v>
      </c>
      <c r="BS9" s="21">
        <v>0</v>
      </c>
      <c r="BT9" s="21">
        <v>0</v>
      </c>
      <c r="BU9" s="21">
        <v>0</v>
      </c>
      <c r="BV9" s="21">
        <v>0</v>
      </c>
      <c r="BW9" s="21">
        <v>0</v>
      </c>
      <c r="BX9" s="21">
        <v>0</v>
      </c>
      <c r="BY9" s="21">
        <v>0</v>
      </c>
      <c r="BZ9" s="21">
        <v>0</v>
      </c>
      <c r="CA9" s="21">
        <v>0</v>
      </c>
      <c r="CB9" s="21">
        <v>0</v>
      </c>
      <c r="CC9" s="21">
        <v>0</v>
      </c>
      <c r="CD9" s="21">
        <v>0</v>
      </c>
      <c r="CE9" s="21">
        <v>0</v>
      </c>
      <c r="CF9" s="21">
        <v>0</v>
      </c>
      <c r="CG9" s="21">
        <v>0</v>
      </c>
      <c r="CH9" s="21">
        <v>0</v>
      </c>
      <c r="CI9" s="21">
        <v>0</v>
      </c>
      <c r="CJ9" s="21">
        <v>0</v>
      </c>
      <c r="CK9" s="21">
        <v>0</v>
      </c>
      <c r="CL9" s="21">
        <v>0</v>
      </c>
      <c r="CM9" s="21">
        <v>0</v>
      </c>
      <c r="CN9" s="21">
        <v>0</v>
      </c>
      <c r="CO9" s="21">
        <v>0</v>
      </c>
      <c r="CP9" s="21">
        <v>0</v>
      </c>
      <c r="CQ9" s="21">
        <v>0</v>
      </c>
      <c r="CR9" s="21">
        <v>0</v>
      </c>
      <c r="CS9" s="21">
        <v>0</v>
      </c>
      <c r="CT9" s="21">
        <v>0</v>
      </c>
      <c r="CU9" s="21">
        <v>0</v>
      </c>
      <c r="CV9" s="21">
        <v>0</v>
      </c>
      <c r="CW9" s="21">
        <v>0</v>
      </c>
      <c r="CX9" s="21">
        <v>0</v>
      </c>
      <c r="CY9" s="21">
        <v>0</v>
      </c>
      <c r="CZ9" s="21">
        <v>0</v>
      </c>
      <c r="DA9" s="21">
        <v>0</v>
      </c>
      <c r="DB9" s="21">
        <v>0</v>
      </c>
      <c r="DC9" s="21">
        <v>0</v>
      </c>
      <c r="DD9" s="21">
        <v>0</v>
      </c>
      <c r="DE9" s="21">
        <v>80.599999999999994</v>
      </c>
      <c r="DF9" s="19">
        <v>43132</v>
      </c>
      <c r="DG9" t="e">
        <f>VLOOKUP(D9,#REF!,2,FALSE)</f>
        <v>#REF!</v>
      </c>
    </row>
    <row r="10" spans="1:111" x14ac:dyDescent="0.25">
      <c r="A10" s="18" t="s">
        <v>192</v>
      </c>
      <c r="B10" s="18" t="s">
        <v>78</v>
      </c>
      <c r="C10" s="18" t="s">
        <v>212</v>
      </c>
      <c r="D10" s="18" t="s">
        <v>18</v>
      </c>
      <c r="E10" s="19">
        <v>43191</v>
      </c>
      <c r="F10" s="18" t="s">
        <v>194</v>
      </c>
      <c r="G10" s="18" t="s">
        <v>195</v>
      </c>
      <c r="H10" s="20">
        <v>30</v>
      </c>
      <c r="I10" s="21">
        <v>92.35</v>
      </c>
      <c r="J10" s="20">
        <v>0</v>
      </c>
      <c r="K10" s="20">
        <v>0</v>
      </c>
      <c r="L10" s="21">
        <v>88.36</v>
      </c>
      <c r="M10" s="19">
        <v>43070</v>
      </c>
      <c r="N10" s="20">
        <v>0.5</v>
      </c>
      <c r="O10" s="21">
        <v>493.27</v>
      </c>
      <c r="P10" s="21">
        <v>0</v>
      </c>
      <c r="Q10" s="21">
        <v>26.32</v>
      </c>
      <c r="R10" s="21">
        <v>39.479999999999997</v>
      </c>
      <c r="S10" s="21">
        <v>13.85</v>
      </c>
      <c r="T10" s="21">
        <v>65.8</v>
      </c>
      <c r="U10" s="21">
        <v>27.71</v>
      </c>
      <c r="V10" s="21">
        <v>0</v>
      </c>
      <c r="W10" s="21">
        <v>19.39</v>
      </c>
      <c r="X10" s="21">
        <v>29.09</v>
      </c>
      <c r="Y10" s="21">
        <v>48.48</v>
      </c>
      <c r="Z10" s="21">
        <v>0</v>
      </c>
      <c r="AA10" s="21">
        <v>6.93</v>
      </c>
      <c r="AB10" s="21">
        <v>10.39</v>
      </c>
      <c r="AC10" s="21">
        <v>17.32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  <c r="BJ10" s="19">
        <v>43237</v>
      </c>
      <c r="BK10" s="18" t="s">
        <v>79</v>
      </c>
      <c r="BL10" s="21">
        <v>0</v>
      </c>
      <c r="BM10" s="21">
        <v>0</v>
      </c>
      <c r="BN10" s="21">
        <v>0</v>
      </c>
      <c r="BO10" s="21">
        <v>0</v>
      </c>
      <c r="BP10" s="21">
        <v>13.85</v>
      </c>
      <c r="BQ10" s="21">
        <v>0</v>
      </c>
      <c r="BR10" s="21">
        <v>27.71</v>
      </c>
      <c r="BS10" s="21">
        <v>0</v>
      </c>
      <c r="BT10" s="21">
        <v>0</v>
      </c>
      <c r="BU10" s="21">
        <v>0</v>
      </c>
      <c r="BV10" s="21">
        <v>0</v>
      </c>
      <c r="BW10" s="21">
        <v>0</v>
      </c>
      <c r="BX10" s="21">
        <v>0</v>
      </c>
      <c r="BY10" s="21">
        <v>0</v>
      </c>
      <c r="BZ10" s="21">
        <v>0</v>
      </c>
      <c r="CA10" s="21">
        <v>0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0</v>
      </c>
      <c r="CJ10" s="21">
        <v>0</v>
      </c>
      <c r="CK10" s="21">
        <v>0</v>
      </c>
      <c r="CL10" s="21">
        <v>0</v>
      </c>
      <c r="CM10" s="21">
        <v>0</v>
      </c>
      <c r="CN10" s="21">
        <v>0</v>
      </c>
      <c r="CO10" s="21">
        <v>0</v>
      </c>
      <c r="CP10" s="21">
        <v>0</v>
      </c>
      <c r="CQ10" s="21">
        <v>0</v>
      </c>
      <c r="CR10" s="21">
        <v>0</v>
      </c>
      <c r="CS10" s="21">
        <v>0</v>
      </c>
      <c r="CT10" s="21">
        <v>0</v>
      </c>
      <c r="CU10" s="21">
        <v>0</v>
      </c>
      <c r="CV10" s="21">
        <v>0</v>
      </c>
      <c r="CW10" s="21">
        <v>0</v>
      </c>
      <c r="CX10" s="21">
        <v>0</v>
      </c>
      <c r="CY10" s="21">
        <v>0</v>
      </c>
      <c r="CZ10" s="21">
        <v>0</v>
      </c>
      <c r="DA10" s="21">
        <v>0</v>
      </c>
      <c r="DB10" s="21">
        <v>0</v>
      </c>
      <c r="DC10" s="21">
        <v>0</v>
      </c>
      <c r="DD10" s="21">
        <v>0</v>
      </c>
      <c r="DE10" s="21">
        <v>80.599999999999994</v>
      </c>
      <c r="DF10" s="19">
        <v>43132</v>
      </c>
      <c r="DG10" t="e">
        <f>VLOOKUP(D10,#REF!,2,FALSE)</f>
        <v>#REF!</v>
      </c>
    </row>
    <row r="11" spans="1:111" x14ac:dyDescent="0.25">
      <c r="A11" s="18" t="s">
        <v>192</v>
      </c>
      <c r="B11" s="18" t="s">
        <v>78</v>
      </c>
      <c r="C11" s="18" t="s">
        <v>212</v>
      </c>
      <c r="D11" s="18" t="s">
        <v>55</v>
      </c>
      <c r="E11" s="19">
        <v>43191</v>
      </c>
      <c r="F11" s="18" t="s">
        <v>194</v>
      </c>
      <c r="G11" s="18" t="s">
        <v>195</v>
      </c>
      <c r="H11" s="20">
        <v>11</v>
      </c>
      <c r="I11" s="21">
        <v>92.36</v>
      </c>
      <c r="J11" s="20">
        <v>0</v>
      </c>
      <c r="K11" s="20">
        <v>0</v>
      </c>
      <c r="L11" s="21">
        <v>88.36</v>
      </c>
      <c r="M11" s="19">
        <v>43070</v>
      </c>
      <c r="N11" s="20">
        <v>0.5</v>
      </c>
      <c r="O11" s="21">
        <v>180.87</v>
      </c>
      <c r="P11" s="21">
        <v>0</v>
      </c>
      <c r="Q11" s="21">
        <v>9.65</v>
      </c>
      <c r="R11" s="21">
        <v>14.48</v>
      </c>
      <c r="S11" s="21">
        <v>5.08</v>
      </c>
      <c r="T11" s="21">
        <v>24.13</v>
      </c>
      <c r="U11" s="21">
        <v>10.16</v>
      </c>
      <c r="V11" s="21">
        <v>0</v>
      </c>
      <c r="W11" s="21">
        <v>7.11</v>
      </c>
      <c r="X11" s="21">
        <v>10.67</v>
      </c>
      <c r="Y11" s="21">
        <v>17.78</v>
      </c>
      <c r="Z11" s="21">
        <v>0</v>
      </c>
      <c r="AA11" s="21">
        <v>2.54</v>
      </c>
      <c r="AB11" s="21">
        <v>3.81</v>
      </c>
      <c r="AC11" s="21">
        <v>6.35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0</v>
      </c>
      <c r="BJ11" s="19">
        <v>43237</v>
      </c>
      <c r="BK11" s="18" t="s">
        <v>79</v>
      </c>
      <c r="BL11" s="21">
        <v>0</v>
      </c>
      <c r="BM11" s="21">
        <v>0</v>
      </c>
      <c r="BN11" s="21">
        <v>0</v>
      </c>
      <c r="BO11" s="21">
        <v>0</v>
      </c>
      <c r="BP11" s="21">
        <v>5.08</v>
      </c>
      <c r="BQ11" s="21">
        <v>0</v>
      </c>
      <c r="BR11" s="21">
        <v>10.16</v>
      </c>
      <c r="BS11" s="21">
        <v>0</v>
      </c>
      <c r="BT11" s="21">
        <v>0</v>
      </c>
      <c r="BU11" s="21">
        <v>0</v>
      </c>
      <c r="BV11" s="21">
        <v>0</v>
      </c>
      <c r="BW11" s="21">
        <v>0</v>
      </c>
      <c r="BX11" s="21">
        <v>0</v>
      </c>
      <c r="BY11" s="21">
        <v>0</v>
      </c>
      <c r="BZ11" s="21">
        <v>0</v>
      </c>
      <c r="CA11" s="21">
        <v>0</v>
      </c>
      <c r="CB11" s="21">
        <v>0</v>
      </c>
      <c r="CC11" s="21">
        <v>0</v>
      </c>
      <c r="CD11" s="21">
        <v>0</v>
      </c>
      <c r="CE11" s="21">
        <v>0</v>
      </c>
      <c r="CF11" s="21">
        <v>0</v>
      </c>
      <c r="CG11" s="21">
        <v>0</v>
      </c>
      <c r="CH11" s="21">
        <v>0</v>
      </c>
      <c r="CI11" s="21">
        <v>0</v>
      </c>
      <c r="CJ11" s="21">
        <v>0</v>
      </c>
      <c r="CK11" s="21">
        <v>0</v>
      </c>
      <c r="CL11" s="21">
        <v>0</v>
      </c>
      <c r="CM11" s="21">
        <v>0</v>
      </c>
      <c r="CN11" s="21">
        <v>0</v>
      </c>
      <c r="CO11" s="21">
        <v>0</v>
      </c>
      <c r="CP11" s="21">
        <v>0</v>
      </c>
      <c r="CQ11" s="21">
        <v>0</v>
      </c>
      <c r="CR11" s="21">
        <v>0</v>
      </c>
      <c r="CS11" s="21">
        <v>0</v>
      </c>
      <c r="CT11" s="21">
        <v>0</v>
      </c>
      <c r="CU11" s="21">
        <v>0</v>
      </c>
      <c r="CV11" s="21">
        <v>0</v>
      </c>
      <c r="CW11" s="21">
        <v>0</v>
      </c>
      <c r="CX11" s="21">
        <v>0</v>
      </c>
      <c r="CY11" s="21">
        <v>0</v>
      </c>
      <c r="CZ11" s="21">
        <v>0</v>
      </c>
      <c r="DA11" s="21">
        <v>0</v>
      </c>
      <c r="DB11" s="21">
        <v>0</v>
      </c>
      <c r="DC11" s="21">
        <v>0</v>
      </c>
      <c r="DD11" s="21">
        <v>0</v>
      </c>
      <c r="DE11" s="21">
        <v>80.599999999999994</v>
      </c>
      <c r="DF11" s="19">
        <v>43132</v>
      </c>
      <c r="DG11" t="e">
        <f>VLOOKUP(D11,#REF!,2,FALSE)</f>
        <v>#REF!</v>
      </c>
    </row>
    <row r="12" spans="1:111" x14ac:dyDescent="0.25">
      <c r="A12" s="18" t="s">
        <v>192</v>
      </c>
      <c r="B12" s="18" t="s">
        <v>78</v>
      </c>
      <c r="C12" s="18" t="s">
        <v>212</v>
      </c>
      <c r="D12" s="18" t="s">
        <v>55</v>
      </c>
      <c r="E12" s="19">
        <v>43201</v>
      </c>
      <c r="F12" s="18" t="s">
        <v>197</v>
      </c>
      <c r="G12" s="18" t="s">
        <v>198</v>
      </c>
      <c r="H12" s="20">
        <v>0</v>
      </c>
      <c r="I12" s="21">
        <v>0</v>
      </c>
      <c r="J12" s="22"/>
      <c r="K12" s="22"/>
      <c r="L12" s="21">
        <v>88.36</v>
      </c>
      <c r="M12" s="19">
        <v>43070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19">
        <v>43237</v>
      </c>
      <c r="BK12" s="18" t="s">
        <v>80</v>
      </c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t="e">
        <f>VLOOKUP(D12,#REF!,2,FALSE)</f>
        <v>#REF!</v>
      </c>
    </row>
    <row r="13" spans="1:111" x14ac:dyDescent="0.25">
      <c r="A13" s="18" t="s">
        <v>192</v>
      </c>
      <c r="B13" s="18" t="s">
        <v>78</v>
      </c>
      <c r="C13" s="18" t="s">
        <v>212</v>
      </c>
      <c r="D13" s="18" t="s">
        <v>81</v>
      </c>
      <c r="E13" s="19">
        <v>43191</v>
      </c>
      <c r="F13" s="18" t="s">
        <v>194</v>
      </c>
      <c r="G13" s="18" t="s">
        <v>195</v>
      </c>
      <c r="H13" s="20">
        <v>30</v>
      </c>
      <c r="I13" s="21">
        <v>92.36</v>
      </c>
      <c r="J13" s="20">
        <v>0</v>
      </c>
      <c r="K13" s="20">
        <v>0</v>
      </c>
      <c r="L13" s="21">
        <v>88.36</v>
      </c>
      <c r="M13" s="19">
        <v>43070</v>
      </c>
      <c r="N13" s="20">
        <v>0.5</v>
      </c>
      <c r="O13" s="21">
        <v>493.27</v>
      </c>
      <c r="P13" s="21">
        <v>0</v>
      </c>
      <c r="Q13" s="21">
        <v>26.33</v>
      </c>
      <c r="R13" s="21">
        <v>39.479999999999997</v>
      </c>
      <c r="S13" s="21">
        <v>13.85</v>
      </c>
      <c r="T13" s="21">
        <v>65.81</v>
      </c>
      <c r="U13" s="21">
        <v>27.71</v>
      </c>
      <c r="V13" s="21">
        <v>0</v>
      </c>
      <c r="W13" s="21">
        <v>19.399999999999999</v>
      </c>
      <c r="X13" s="21">
        <v>29.09</v>
      </c>
      <c r="Y13" s="21">
        <v>48.49</v>
      </c>
      <c r="Z13" s="21">
        <v>0</v>
      </c>
      <c r="AA13" s="21">
        <v>6.93</v>
      </c>
      <c r="AB13" s="21">
        <v>10.39</v>
      </c>
      <c r="AC13" s="21">
        <v>17.32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  <c r="BJ13" s="19">
        <v>43237</v>
      </c>
      <c r="BK13" s="18" t="s">
        <v>79</v>
      </c>
      <c r="BL13" s="21">
        <v>0</v>
      </c>
      <c r="BM13" s="21">
        <v>0</v>
      </c>
      <c r="BN13" s="21">
        <v>0</v>
      </c>
      <c r="BO13" s="21">
        <v>0</v>
      </c>
      <c r="BP13" s="21">
        <v>13.85</v>
      </c>
      <c r="BQ13" s="21">
        <v>0</v>
      </c>
      <c r="BR13" s="21">
        <v>27.71</v>
      </c>
      <c r="BS13" s="21">
        <v>0</v>
      </c>
      <c r="BT13" s="21">
        <v>0</v>
      </c>
      <c r="BU13" s="21">
        <v>0</v>
      </c>
      <c r="BV13" s="21">
        <v>0</v>
      </c>
      <c r="BW13" s="21">
        <v>0</v>
      </c>
      <c r="BX13" s="21">
        <v>0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21">
        <v>0</v>
      </c>
      <c r="DA13" s="21">
        <v>0</v>
      </c>
      <c r="DB13" s="21">
        <v>0</v>
      </c>
      <c r="DC13" s="21">
        <v>0</v>
      </c>
      <c r="DD13" s="21">
        <v>0</v>
      </c>
      <c r="DE13" s="21">
        <v>80.599999999999994</v>
      </c>
      <c r="DF13" s="19">
        <v>43132</v>
      </c>
      <c r="DG13" t="e">
        <f>VLOOKUP(D13,#REF!,2,FALSE)</f>
        <v>#REF!</v>
      </c>
    </row>
    <row r="14" spans="1:111" x14ac:dyDescent="0.25">
      <c r="A14" s="18" t="s">
        <v>192</v>
      </c>
      <c r="B14" s="18" t="s">
        <v>78</v>
      </c>
      <c r="C14" s="18" t="s">
        <v>212</v>
      </c>
      <c r="D14" s="18" t="s">
        <v>23</v>
      </c>
      <c r="E14" s="19">
        <v>43191</v>
      </c>
      <c r="F14" s="18" t="s">
        <v>194</v>
      </c>
      <c r="G14" s="18" t="s">
        <v>195</v>
      </c>
      <c r="H14" s="20">
        <v>30</v>
      </c>
      <c r="I14" s="21">
        <v>97.75</v>
      </c>
      <c r="J14" s="20">
        <v>0</v>
      </c>
      <c r="K14" s="20">
        <v>0</v>
      </c>
      <c r="L14" s="21">
        <v>88.36</v>
      </c>
      <c r="M14" s="19">
        <v>43070</v>
      </c>
      <c r="N14" s="20">
        <v>0.5</v>
      </c>
      <c r="O14" s="21">
        <v>493.27</v>
      </c>
      <c r="P14" s="21">
        <v>0</v>
      </c>
      <c r="Q14" s="21">
        <v>27.86</v>
      </c>
      <c r="R14" s="21">
        <v>41.79</v>
      </c>
      <c r="S14" s="21">
        <v>14.66</v>
      </c>
      <c r="T14" s="21">
        <v>69.650000000000006</v>
      </c>
      <c r="U14" s="21">
        <v>29.33</v>
      </c>
      <c r="V14" s="21">
        <v>0</v>
      </c>
      <c r="W14" s="21">
        <v>20.53</v>
      </c>
      <c r="X14" s="21">
        <v>30.79</v>
      </c>
      <c r="Y14" s="21">
        <v>51.32</v>
      </c>
      <c r="Z14" s="21">
        <v>0</v>
      </c>
      <c r="AA14" s="21">
        <v>7.33</v>
      </c>
      <c r="AB14" s="21">
        <v>11</v>
      </c>
      <c r="AC14" s="21">
        <v>18.329999999999998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19">
        <v>43237</v>
      </c>
      <c r="BK14" s="18" t="s">
        <v>79</v>
      </c>
      <c r="BL14" s="21">
        <v>0</v>
      </c>
      <c r="BM14" s="21">
        <v>0</v>
      </c>
      <c r="BN14" s="21">
        <v>0</v>
      </c>
      <c r="BO14" s="21">
        <v>0</v>
      </c>
      <c r="BP14" s="21">
        <v>14.66</v>
      </c>
      <c r="BQ14" s="21">
        <v>0</v>
      </c>
      <c r="BR14" s="21">
        <v>29.33</v>
      </c>
      <c r="BS14" s="21">
        <v>0</v>
      </c>
      <c r="BT14" s="21">
        <v>0</v>
      </c>
      <c r="BU14" s="21">
        <v>0</v>
      </c>
      <c r="BV14" s="21">
        <v>0</v>
      </c>
      <c r="BW14" s="21">
        <v>0</v>
      </c>
      <c r="BX14" s="21">
        <v>0</v>
      </c>
      <c r="BY14" s="21">
        <v>0</v>
      </c>
      <c r="BZ14" s="21">
        <v>0</v>
      </c>
      <c r="CA14" s="21">
        <v>0</v>
      </c>
      <c r="CB14" s="21">
        <v>0</v>
      </c>
      <c r="CC14" s="21">
        <v>0</v>
      </c>
      <c r="CD14" s="21">
        <v>0</v>
      </c>
      <c r="CE14" s="21">
        <v>0</v>
      </c>
      <c r="CF14" s="21">
        <v>0</v>
      </c>
      <c r="CG14" s="21">
        <v>0</v>
      </c>
      <c r="CH14" s="21">
        <v>0</v>
      </c>
      <c r="CI14" s="21">
        <v>0</v>
      </c>
      <c r="CJ14" s="21">
        <v>0</v>
      </c>
      <c r="CK14" s="21">
        <v>0</v>
      </c>
      <c r="CL14" s="21">
        <v>0</v>
      </c>
      <c r="CM14" s="21">
        <v>0</v>
      </c>
      <c r="CN14" s="21">
        <v>0</v>
      </c>
      <c r="CO14" s="21">
        <v>0</v>
      </c>
      <c r="CP14" s="21">
        <v>0</v>
      </c>
      <c r="CQ14" s="21">
        <v>0</v>
      </c>
      <c r="CR14" s="21">
        <v>0</v>
      </c>
      <c r="CS14" s="21">
        <v>0</v>
      </c>
      <c r="CT14" s="21">
        <v>0</v>
      </c>
      <c r="CU14" s="21">
        <v>0</v>
      </c>
      <c r="CV14" s="21">
        <v>0</v>
      </c>
      <c r="CW14" s="21">
        <v>0</v>
      </c>
      <c r="CX14" s="21">
        <v>0</v>
      </c>
      <c r="CY14" s="21">
        <v>0</v>
      </c>
      <c r="CZ14" s="21">
        <v>0</v>
      </c>
      <c r="DA14" s="21">
        <v>0</v>
      </c>
      <c r="DB14" s="21">
        <v>0</v>
      </c>
      <c r="DC14" s="21">
        <v>0</v>
      </c>
      <c r="DD14" s="21">
        <v>0</v>
      </c>
      <c r="DE14" s="21">
        <v>80.599999999999994</v>
      </c>
      <c r="DF14" s="19">
        <v>43132</v>
      </c>
      <c r="DG14" t="e">
        <f>VLOOKUP(D14,#REF!,2,FALSE)</f>
        <v>#REF!</v>
      </c>
    </row>
    <row r="15" spans="1:111" x14ac:dyDescent="0.25">
      <c r="A15" s="18" t="s">
        <v>192</v>
      </c>
      <c r="B15" s="18" t="s">
        <v>78</v>
      </c>
      <c r="C15" s="18" t="s">
        <v>212</v>
      </c>
      <c r="D15" s="18" t="s">
        <v>59</v>
      </c>
      <c r="E15" s="19">
        <v>43191</v>
      </c>
      <c r="F15" s="18" t="s">
        <v>194</v>
      </c>
      <c r="G15" s="18" t="s">
        <v>195</v>
      </c>
      <c r="H15" s="20">
        <v>30</v>
      </c>
      <c r="I15" s="21">
        <v>92.36</v>
      </c>
      <c r="J15" s="20">
        <v>0</v>
      </c>
      <c r="K15" s="20">
        <v>0</v>
      </c>
      <c r="L15" s="21">
        <v>88.36</v>
      </c>
      <c r="M15" s="19">
        <v>43070</v>
      </c>
      <c r="N15" s="20">
        <v>0.5</v>
      </c>
      <c r="O15" s="21">
        <v>493.27</v>
      </c>
      <c r="P15" s="21">
        <v>0</v>
      </c>
      <c r="Q15" s="21">
        <v>26.33</v>
      </c>
      <c r="R15" s="21">
        <v>39.479999999999997</v>
      </c>
      <c r="S15" s="21">
        <v>13.85</v>
      </c>
      <c r="T15" s="21">
        <v>65.81</v>
      </c>
      <c r="U15" s="21">
        <v>27.71</v>
      </c>
      <c r="V15" s="21">
        <v>0</v>
      </c>
      <c r="W15" s="21">
        <v>19.399999999999999</v>
      </c>
      <c r="X15" s="21">
        <v>29.09</v>
      </c>
      <c r="Y15" s="21">
        <v>48.49</v>
      </c>
      <c r="Z15" s="21">
        <v>0</v>
      </c>
      <c r="AA15" s="21">
        <v>6.93</v>
      </c>
      <c r="AB15" s="21">
        <v>10.39</v>
      </c>
      <c r="AC15" s="21">
        <v>17.32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19">
        <v>43237</v>
      </c>
      <c r="BK15" s="18" t="s">
        <v>79</v>
      </c>
      <c r="BL15" s="21">
        <v>0</v>
      </c>
      <c r="BM15" s="21">
        <v>0</v>
      </c>
      <c r="BN15" s="21">
        <v>0</v>
      </c>
      <c r="BO15" s="21">
        <v>0</v>
      </c>
      <c r="BP15" s="21">
        <v>13.85</v>
      </c>
      <c r="BQ15" s="21">
        <v>0</v>
      </c>
      <c r="BR15" s="21">
        <v>27.71</v>
      </c>
      <c r="BS15" s="21">
        <v>0</v>
      </c>
      <c r="BT15" s="21">
        <v>0</v>
      </c>
      <c r="BU15" s="21">
        <v>0</v>
      </c>
      <c r="BV15" s="21">
        <v>0</v>
      </c>
      <c r="BW15" s="21">
        <v>0</v>
      </c>
      <c r="BX15" s="21">
        <v>0</v>
      </c>
      <c r="BY15" s="21">
        <v>0</v>
      </c>
      <c r="BZ15" s="21">
        <v>0</v>
      </c>
      <c r="CA15" s="21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J15" s="21">
        <v>0</v>
      </c>
      <c r="CK15" s="21">
        <v>0</v>
      </c>
      <c r="CL15" s="21">
        <v>0</v>
      </c>
      <c r="CM15" s="21">
        <v>0</v>
      </c>
      <c r="CN15" s="21">
        <v>0</v>
      </c>
      <c r="CO15" s="21">
        <v>0</v>
      </c>
      <c r="CP15" s="21">
        <v>0</v>
      </c>
      <c r="CQ15" s="21">
        <v>0</v>
      </c>
      <c r="CR15" s="21">
        <v>0</v>
      </c>
      <c r="CS15" s="21">
        <v>0</v>
      </c>
      <c r="CT15" s="21">
        <v>0</v>
      </c>
      <c r="CU15" s="21">
        <v>0</v>
      </c>
      <c r="CV15" s="21">
        <v>0</v>
      </c>
      <c r="CW15" s="21">
        <v>0</v>
      </c>
      <c r="CX15" s="21">
        <v>0</v>
      </c>
      <c r="CY15" s="21">
        <v>0</v>
      </c>
      <c r="CZ15" s="21">
        <v>0</v>
      </c>
      <c r="DA15" s="21">
        <v>0</v>
      </c>
      <c r="DB15" s="21">
        <v>0</v>
      </c>
      <c r="DC15" s="21">
        <v>0</v>
      </c>
      <c r="DD15" s="21">
        <v>0</v>
      </c>
      <c r="DE15" s="21">
        <v>80.599999999999994</v>
      </c>
      <c r="DF15" s="19">
        <v>43132</v>
      </c>
      <c r="DG15" t="e">
        <f>VLOOKUP(D15,#REF!,2,FALSE)</f>
        <v>#REF!</v>
      </c>
    </row>
    <row r="16" spans="1:111" x14ac:dyDescent="0.25">
      <c r="A16" s="18" t="s">
        <v>192</v>
      </c>
      <c r="B16" s="18" t="s">
        <v>78</v>
      </c>
      <c r="C16" s="18" t="s">
        <v>212</v>
      </c>
      <c r="D16" s="18" t="s">
        <v>60</v>
      </c>
      <c r="E16" s="19">
        <v>43191</v>
      </c>
      <c r="F16" s="18" t="s">
        <v>194</v>
      </c>
      <c r="G16" s="18" t="s">
        <v>195</v>
      </c>
      <c r="H16" s="20">
        <v>30</v>
      </c>
      <c r="I16" s="21">
        <v>92.36</v>
      </c>
      <c r="J16" s="20">
        <v>0</v>
      </c>
      <c r="K16" s="20">
        <v>0</v>
      </c>
      <c r="L16" s="21">
        <v>88.36</v>
      </c>
      <c r="M16" s="19">
        <v>43070</v>
      </c>
      <c r="N16" s="20">
        <v>0.5</v>
      </c>
      <c r="O16" s="21">
        <v>493.27</v>
      </c>
      <c r="P16" s="21">
        <v>0</v>
      </c>
      <c r="Q16" s="21">
        <v>26.33</v>
      </c>
      <c r="R16" s="21">
        <v>39.479999999999997</v>
      </c>
      <c r="S16" s="21">
        <v>13.85</v>
      </c>
      <c r="T16" s="21">
        <v>65.81</v>
      </c>
      <c r="U16" s="21">
        <v>27.71</v>
      </c>
      <c r="V16" s="21">
        <v>0</v>
      </c>
      <c r="W16" s="21">
        <v>19.399999999999999</v>
      </c>
      <c r="X16" s="21">
        <v>29.09</v>
      </c>
      <c r="Y16" s="21">
        <v>48.49</v>
      </c>
      <c r="Z16" s="21">
        <v>0</v>
      </c>
      <c r="AA16" s="21">
        <v>6.93</v>
      </c>
      <c r="AB16" s="21">
        <v>10.39</v>
      </c>
      <c r="AC16" s="21">
        <v>17.32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1">
        <v>0</v>
      </c>
      <c r="BI16" s="21">
        <v>0</v>
      </c>
      <c r="BJ16" s="19">
        <v>43237</v>
      </c>
      <c r="BK16" s="18" t="s">
        <v>79</v>
      </c>
      <c r="BL16" s="21">
        <v>0</v>
      </c>
      <c r="BM16" s="21">
        <v>0</v>
      </c>
      <c r="BN16" s="21">
        <v>0</v>
      </c>
      <c r="BO16" s="21">
        <v>0</v>
      </c>
      <c r="BP16" s="21">
        <v>13.85</v>
      </c>
      <c r="BQ16" s="21">
        <v>0</v>
      </c>
      <c r="BR16" s="21">
        <v>27.71</v>
      </c>
      <c r="BS16" s="21">
        <v>0</v>
      </c>
      <c r="BT16" s="21">
        <v>0</v>
      </c>
      <c r="BU16" s="21">
        <v>0</v>
      </c>
      <c r="BV16" s="21">
        <v>0</v>
      </c>
      <c r="BW16" s="21">
        <v>0</v>
      </c>
      <c r="BX16" s="21">
        <v>0</v>
      </c>
      <c r="BY16" s="21">
        <v>0</v>
      </c>
      <c r="BZ16" s="21">
        <v>0</v>
      </c>
      <c r="CA16" s="21">
        <v>0</v>
      </c>
      <c r="CB16" s="21">
        <v>0</v>
      </c>
      <c r="CC16" s="21">
        <v>0</v>
      </c>
      <c r="CD16" s="21">
        <v>0</v>
      </c>
      <c r="CE16" s="21">
        <v>0</v>
      </c>
      <c r="CF16" s="21">
        <v>0</v>
      </c>
      <c r="CG16" s="21">
        <v>0</v>
      </c>
      <c r="CH16" s="21">
        <v>0</v>
      </c>
      <c r="CI16" s="21">
        <v>0</v>
      </c>
      <c r="CJ16" s="21">
        <v>0</v>
      </c>
      <c r="CK16" s="21">
        <v>0</v>
      </c>
      <c r="CL16" s="21">
        <v>0</v>
      </c>
      <c r="CM16" s="21">
        <v>0</v>
      </c>
      <c r="CN16" s="21">
        <v>0</v>
      </c>
      <c r="CO16" s="21">
        <v>0</v>
      </c>
      <c r="CP16" s="21">
        <v>0</v>
      </c>
      <c r="CQ16" s="21">
        <v>0</v>
      </c>
      <c r="CR16" s="21">
        <v>0</v>
      </c>
      <c r="CS16" s="21">
        <v>0</v>
      </c>
      <c r="CT16" s="21">
        <v>0</v>
      </c>
      <c r="CU16" s="21">
        <v>0</v>
      </c>
      <c r="CV16" s="21">
        <v>0</v>
      </c>
      <c r="CW16" s="21">
        <v>0</v>
      </c>
      <c r="CX16" s="21">
        <v>0</v>
      </c>
      <c r="CY16" s="21">
        <v>0</v>
      </c>
      <c r="CZ16" s="21">
        <v>0</v>
      </c>
      <c r="DA16" s="21">
        <v>0</v>
      </c>
      <c r="DB16" s="21">
        <v>0</v>
      </c>
      <c r="DC16" s="21">
        <v>0</v>
      </c>
      <c r="DD16" s="21">
        <v>0</v>
      </c>
      <c r="DE16" s="21">
        <v>80.599999999999994</v>
      </c>
      <c r="DF16" s="19">
        <v>43132</v>
      </c>
      <c r="DG16" t="e">
        <f>VLOOKUP(D16,#REF!,2,FALSE)</f>
        <v>#REF!</v>
      </c>
    </row>
    <row r="17" spans="1:111" x14ac:dyDescent="0.25">
      <c r="A17" s="18" t="s">
        <v>192</v>
      </c>
      <c r="B17" s="18" t="s">
        <v>78</v>
      </c>
      <c r="C17" s="18" t="s">
        <v>212</v>
      </c>
      <c r="D17" s="18" t="s">
        <v>3</v>
      </c>
      <c r="E17" s="19">
        <v>43191</v>
      </c>
      <c r="F17" s="18" t="s">
        <v>194</v>
      </c>
      <c r="G17" s="18" t="s">
        <v>195</v>
      </c>
      <c r="H17" s="20">
        <v>30</v>
      </c>
      <c r="I17" s="21">
        <v>92.35</v>
      </c>
      <c r="J17" s="20">
        <v>0</v>
      </c>
      <c r="K17" s="20">
        <v>0</v>
      </c>
      <c r="L17" s="21">
        <v>88.36</v>
      </c>
      <c r="M17" s="19">
        <v>43070</v>
      </c>
      <c r="N17" s="20">
        <v>0.5</v>
      </c>
      <c r="O17" s="21">
        <v>493.27</v>
      </c>
      <c r="P17" s="21">
        <v>0</v>
      </c>
      <c r="Q17" s="21">
        <v>26.32</v>
      </c>
      <c r="R17" s="21">
        <v>39.479999999999997</v>
      </c>
      <c r="S17" s="21">
        <v>13.85</v>
      </c>
      <c r="T17" s="21">
        <v>65.8</v>
      </c>
      <c r="U17" s="21">
        <v>27.71</v>
      </c>
      <c r="V17" s="21">
        <v>0</v>
      </c>
      <c r="W17" s="21">
        <v>19.39</v>
      </c>
      <c r="X17" s="21">
        <v>29.09</v>
      </c>
      <c r="Y17" s="21">
        <v>48.48</v>
      </c>
      <c r="Z17" s="21">
        <v>0</v>
      </c>
      <c r="AA17" s="21">
        <v>6.93</v>
      </c>
      <c r="AB17" s="21">
        <v>10.39</v>
      </c>
      <c r="AC17" s="21">
        <v>17.32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21">
        <v>0</v>
      </c>
      <c r="BG17" s="21">
        <v>0</v>
      </c>
      <c r="BH17" s="21">
        <v>0</v>
      </c>
      <c r="BI17" s="21">
        <v>0</v>
      </c>
      <c r="BJ17" s="19">
        <v>43237</v>
      </c>
      <c r="BK17" s="18" t="s">
        <v>79</v>
      </c>
      <c r="BL17" s="21">
        <v>0</v>
      </c>
      <c r="BM17" s="21">
        <v>0</v>
      </c>
      <c r="BN17" s="21">
        <v>0</v>
      </c>
      <c r="BO17" s="21">
        <v>0</v>
      </c>
      <c r="BP17" s="21">
        <v>13.85</v>
      </c>
      <c r="BQ17" s="21">
        <v>0</v>
      </c>
      <c r="BR17" s="21">
        <v>27.71</v>
      </c>
      <c r="BS17" s="21">
        <v>0</v>
      </c>
      <c r="BT17" s="21">
        <v>0</v>
      </c>
      <c r="BU17" s="21">
        <v>0</v>
      </c>
      <c r="BV17" s="21">
        <v>0</v>
      </c>
      <c r="BW17" s="21">
        <v>0</v>
      </c>
      <c r="BX17" s="21">
        <v>0</v>
      </c>
      <c r="BY17" s="21">
        <v>0</v>
      </c>
      <c r="BZ17" s="21">
        <v>0</v>
      </c>
      <c r="CA17" s="21">
        <v>0</v>
      </c>
      <c r="CB17" s="21">
        <v>0</v>
      </c>
      <c r="CC17" s="21">
        <v>0</v>
      </c>
      <c r="CD17" s="21">
        <v>0</v>
      </c>
      <c r="CE17" s="21">
        <v>0</v>
      </c>
      <c r="CF17" s="21">
        <v>0</v>
      </c>
      <c r="CG17" s="21">
        <v>0</v>
      </c>
      <c r="CH17" s="21">
        <v>0</v>
      </c>
      <c r="CI17" s="21">
        <v>0</v>
      </c>
      <c r="CJ17" s="21">
        <v>0</v>
      </c>
      <c r="CK17" s="21">
        <v>0</v>
      </c>
      <c r="CL17" s="21">
        <v>0</v>
      </c>
      <c r="CM17" s="21">
        <v>0</v>
      </c>
      <c r="CN17" s="21">
        <v>0</v>
      </c>
      <c r="CO17" s="21">
        <v>0</v>
      </c>
      <c r="CP17" s="21">
        <v>0</v>
      </c>
      <c r="CQ17" s="21">
        <v>0</v>
      </c>
      <c r="CR17" s="21">
        <v>0</v>
      </c>
      <c r="CS17" s="21">
        <v>0</v>
      </c>
      <c r="CT17" s="21">
        <v>0</v>
      </c>
      <c r="CU17" s="21">
        <v>0</v>
      </c>
      <c r="CV17" s="21">
        <v>0</v>
      </c>
      <c r="CW17" s="21">
        <v>0</v>
      </c>
      <c r="CX17" s="21">
        <v>0</v>
      </c>
      <c r="CY17" s="21">
        <v>0</v>
      </c>
      <c r="CZ17" s="21">
        <v>0</v>
      </c>
      <c r="DA17" s="21">
        <v>0</v>
      </c>
      <c r="DB17" s="21">
        <v>0</v>
      </c>
      <c r="DC17" s="21">
        <v>0</v>
      </c>
      <c r="DD17" s="21">
        <v>0</v>
      </c>
      <c r="DE17" s="21">
        <v>80.599999999999994</v>
      </c>
      <c r="DF17" s="19">
        <v>43132</v>
      </c>
      <c r="DG17" t="e">
        <f>VLOOKUP(D17,#REF!,2,FALSE)</f>
        <v>#REF!</v>
      </c>
    </row>
    <row r="18" spans="1:111" x14ac:dyDescent="0.25">
      <c r="A18" s="18" t="s">
        <v>192</v>
      </c>
      <c r="B18" s="18" t="s">
        <v>78</v>
      </c>
      <c r="C18" s="18" t="s">
        <v>212</v>
      </c>
      <c r="D18" s="18" t="s">
        <v>20</v>
      </c>
      <c r="E18" s="19">
        <v>43191</v>
      </c>
      <c r="F18" s="18" t="s">
        <v>194</v>
      </c>
      <c r="G18" s="18" t="s">
        <v>195</v>
      </c>
      <c r="H18" s="20">
        <v>30</v>
      </c>
      <c r="I18" s="21">
        <v>120</v>
      </c>
      <c r="J18" s="20">
        <v>0</v>
      </c>
      <c r="K18" s="20">
        <v>0</v>
      </c>
      <c r="L18" s="21">
        <v>88.36</v>
      </c>
      <c r="M18" s="19">
        <v>43070</v>
      </c>
      <c r="N18" s="20">
        <v>0.5</v>
      </c>
      <c r="O18" s="21">
        <v>493.27</v>
      </c>
      <c r="P18" s="21">
        <v>0</v>
      </c>
      <c r="Q18" s="21">
        <v>34.200000000000003</v>
      </c>
      <c r="R18" s="21">
        <v>51.3</v>
      </c>
      <c r="S18" s="21">
        <v>18</v>
      </c>
      <c r="T18" s="21">
        <v>85.5</v>
      </c>
      <c r="U18" s="21">
        <v>36</v>
      </c>
      <c r="V18" s="21">
        <v>0</v>
      </c>
      <c r="W18" s="21">
        <v>25.2</v>
      </c>
      <c r="X18" s="21">
        <v>37.799999999999997</v>
      </c>
      <c r="Y18" s="21">
        <v>63</v>
      </c>
      <c r="Z18" s="21">
        <v>0</v>
      </c>
      <c r="AA18" s="21">
        <v>9</v>
      </c>
      <c r="AB18" s="21">
        <v>13.5</v>
      </c>
      <c r="AC18" s="21">
        <v>22.5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19">
        <v>43237</v>
      </c>
      <c r="BK18" s="18" t="s">
        <v>79</v>
      </c>
      <c r="BL18" s="21">
        <v>0</v>
      </c>
      <c r="BM18" s="21">
        <v>0</v>
      </c>
      <c r="BN18" s="21">
        <v>0</v>
      </c>
      <c r="BO18" s="21">
        <v>0</v>
      </c>
      <c r="BP18" s="21">
        <v>18</v>
      </c>
      <c r="BQ18" s="21">
        <v>0</v>
      </c>
      <c r="BR18" s="21">
        <v>36</v>
      </c>
      <c r="BS18" s="21">
        <v>0</v>
      </c>
      <c r="BT18" s="21">
        <v>0</v>
      </c>
      <c r="BU18" s="21">
        <v>0</v>
      </c>
      <c r="BV18" s="21">
        <v>0</v>
      </c>
      <c r="BW18" s="21">
        <v>0</v>
      </c>
      <c r="BX18" s="21">
        <v>0</v>
      </c>
      <c r="BY18" s="21">
        <v>0</v>
      </c>
      <c r="BZ18" s="21">
        <v>0</v>
      </c>
      <c r="CA18" s="21">
        <v>0</v>
      </c>
      <c r="CB18" s="21">
        <v>0</v>
      </c>
      <c r="CC18" s="21">
        <v>0</v>
      </c>
      <c r="CD18" s="21">
        <v>0</v>
      </c>
      <c r="CE18" s="21">
        <v>0</v>
      </c>
      <c r="CF18" s="21">
        <v>0</v>
      </c>
      <c r="CG18" s="21">
        <v>0</v>
      </c>
      <c r="CH18" s="21">
        <v>0</v>
      </c>
      <c r="CI18" s="21">
        <v>0</v>
      </c>
      <c r="CJ18" s="21">
        <v>0</v>
      </c>
      <c r="CK18" s="21">
        <v>0</v>
      </c>
      <c r="CL18" s="21">
        <v>0</v>
      </c>
      <c r="CM18" s="21">
        <v>0</v>
      </c>
      <c r="CN18" s="21">
        <v>0</v>
      </c>
      <c r="CO18" s="21">
        <v>0</v>
      </c>
      <c r="CP18" s="21">
        <v>0</v>
      </c>
      <c r="CQ18" s="21">
        <v>0</v>
      </c>
      <c r="CR18" s="21">
        <v>0</v>
      </c>
      <c r="CS18" s="21">
        <v>0</v>
      </c>
      <c r="CT18" s="21">
        <v>0</v>
      </c>
      <c r="CU18" s="21">
        <v>0</v>
      </c>
      <c r="CV18" s="21">
        <v>0</v>
      </c>
      <c r="CW18" s="21">
        <v>0</v>
      </c>
      <c r="CX18" s="21">
        <v>0</v>
      </c>
      <c r="CY18" s="21">
        <v>0</v>
      </c>
      <c r="CZ18" s="21">
        <v>0</v>
      </c>
      <c r="DA18" s="21">
        <v>0</v>
      </c>
      <c r="DB18" s="21">
        <v>0</v>
      </c>
      <c r="DC18" s="21">
        <v>0</v>
      </c>
      <c r="DD18" s="21">
        <v>0</v>
      </c>
      <c r="DE18" s="21">
        <v>80.599999999999994</v>
      </c>
      <c r="DF18" s="19">
        <v>43132</v>
      </c>
      <c r="DG18" t="e">
        <f>VLOOKUP(D18,#REF!,2,FALSE)</f>
        <v>#REF!</v>
      </c>
    </row>
    <row r="19" spans="1:111" x14ac:dyDescent="0.25">
      <c r="A19" s="18" t="s">
        <v>192</v>
      </c>
      <c r="B19" s="18" t="s">
        <v>78</v>
      </c>
      <c r="C19" s="18" t="s">
        <v>212</v>
      </c>
      <c r="D19" s="18" t="s">
        <v>11</v>
      </c>
      <c r="E19" s="19">
        <v>43191</v>
      </c>
      <c r="F19" s="18" t="s">
        <v>194</v>
      </c>
      <c r="G19" s="18" t="s">
        <v>195</v>
      </c>
      <c r="H19" s="20">
        <v>30</v>
      </c>
      <c r="I19" s="21">
        <v>400</v>
      </c>
      <c r="J19" s="20">
        <v>0</v>
      </c>
      <c r="K19" s="20">
        <v>0</v>
      </c>
      <c r="L19" s="21">
        <v>88.36</v>
      </c>
      <c r="M19" s="19">
        <v>43070</v>
      </c>
      <c r="N19" s="20">
        <v>0.5</v>
      </c>
      <c r="O19" s="21">
        <v>493.27</v>
      </c>
      <c r="P19" s="21">
        <v>71.19</v>
      </c>
      <c r="Q19" s="21">
        <v>114</v>
      </c>
      <c r="R19" s="21">
        <v>171</v>
      </c>
      <c r="S19" s="21">
        <v>60</v>
      </c>
      <c r="T19" s="21">
        <v>285</v>
      </c>
      <c r="U19" s="21">
        <v>120</v>
      </c>
      <c r="V19" s="21">
        <v>52.21</v>
      </c>
      <c r="W19" s="21">
        <v>84</v>
      </c>
      <c r="X19" s="21">
        <v>126</v>
      </c>
      <c r="Y19" s="21">
        <v>210</v>
      </c>
      <c r="Z19" s="21">
        <v>18.98</v>
      </c>
      <c r="AA19" s="21">
        <v>30</v>
      </c>
      <c r="AB19" s="21">
        <v>45</v>
      </c>
      <c r="AC19" s="21">
        <v>75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19">
        <v>43237</v>
      </c>
      <c r="BK19" s="18" t="s">
        <v>79</v>
      </c>
      <c r="BL19" s="21">
        <v>0</v>
      </c>
      <c r="BM19" s="21">
        <v>0</v>
      </c>
      <c r="BN19" s="21">
        <v>0</v>
      </c>
      <c r="BO19" s="21">
        <v>0</v>
      </c>
      <c r="BP19" s="21">
        <v>60</v>
      </c>
      <c r="BQ19" s="21">
        <v>0</v>
      </c>
      <c r="BR19" s="21">
        <v>120</v>
      </c>
      <c r="BS19" s="21">
        <v>18.98</v>
      </c>
      <c r="BT19" s="21">
        <v>0</v>
      </c>
      <c r="BU19" s="21">
        <v>0</v>
      </c>
      <c r="BV19" s="21">
        <v>0</v>
      </c>
      <c r="BW19" s="21">
        <v>52.21</v>
      </c>
      <c r="BX19" s="21">
        <v>0</v>
      </c>
      <c r="BY19" s="21">
        <v>0</v>
      </c>
      <c r="BZ19" s="21">
        <v>0</v>
      </c>
      <c r="CA19" s="21">
        <v>0</v>
      </c>
      <c r="CB19" s="21">
        <v>0</v>
      </c>
      <c r="CC19" s="21">
        <v>0</v>
      </c>
      <c r="CD19" s="21">
        <v>0</v>
      </c>
      <c r="CE19" s="21">
        <v>0</v>
      </c>
      <c r="CF19" s="21">
        <v>0</v>
      </c>
      <c r="CG19" s="21">
        <v>0</v>
      </c>
      <c r="CH19" s="21">
        <v>0</v>
      </c>
      <c r="CI19" s="21">
        <v>0</v>
      </c>
      <c r="CJ19" s="21">
        <v>0</v>
      </c>
      <c r="CK19" s="21">
        <v>0</v>
      </c>
      <c r="CL19" s="21">
        <v>0</v>
      </c>
      <c r="CM19" s="21">
        <v>0</v>
      </c>
      <c r="CN19" s="21">
        <v>0</v>
      </c>
      <c r="CO19" s="21">
        <v>0</v>
      </c>
      <c r="CP19" s="21">
        <v>0</v>
      </c>
      <c r="CQ19" s="21">
        <v>0</v>
      </c>
      <c r="CR19" s="21">
        <v>0</v>
      </c>
      <c r="CS19" s="21">
        <v>0</v>
      </c>
      <c r="CT19" s="21">
        <v>0</v>
      </c>
      <c r="CU19" s="21">
        <v>0</v>
      </c>
      <c r="CV19" s="21">
        <v>0</v>
      </c>
      <c r="CW19" s="21">
        <v>0</v>
      </c>
      <c r="CX19" s="21">
        <v>0</v>
      </c>
      <c r="CY19" s="21">
        <v>0</v>
      </c>
      <c r="CZ19" s="21">
        <v>0</v>
      </c>
      <c r="DA19" s="21">
        <v>0</v>
      </c>
      <c r="DB19" s="21">
        <v>0</v>
      </c>
      <c r="DC19" s="21">
        <v>0</v>
      </c>
      <c r="DD19" s="21">
        <v>0</v>
      </c>
      <c r="DE19" s="21">
        <v>80.599999999999994</v>
      </c>
      <c r="DF19" s="19">
        <v>43132</v>
      </c>
      <c r="DG19" t="e">
        <f>VLOOKUP(D19,#REF!,2,FALSE)</f>
        <v>#REF!</v>
      </c>
    </row>
    <row r="20" spans="1:111" x14ac:dyDescent="0.25">
      <c r="A20" s="18" t="s">
        <v>192</v>
      </c>
      <c r="B20" s="18" t="s">
        <v>78</v>
      </c>
      <c r="C20" s="18" t="s">
        <v>212</v>
      </c>
      <c r="D20" s="18" t="s">
        <v>6</v>
      </c>
      <c r="E20" s="19">
        <v>43191</v>
      </c>
      <c r="F20" s="18" t="s">
        <v>194</v>
      </c>
      <c r="G20" s="18" t="s">
        <v>195</v>
      </c>
      <c r="H20" s="20">
        <v>30</v>
      </c>
      <c r="I20" s="21">
        <v>120</v>
      </c>
      <c r="J20" s="20">
        <v>0</v>
      </c>
      <c r="K20" s="20">
        <v>0</v>
      </c>
      <c r="L20" s="21">
        <v>88.36</v>
      </c>
      <c r="M20" s="19">
        <v>43070</v>
      </c>
      <c r="N20" s="20">
        <v>0.5</v>
      </c>
      <c r="O20" s="21">
        <v>493.27</v>
      </c>
      <c r="P20" s="21">
        <v>0</v>
      </c>
      <c r="Q20" s="21">
        <v>34.200000000000003</v>
      </c>
      <c r="R20" s="21">
        <v>51.3</v>
      </c>
      <c r="S20" s="21">
        <v>18</v>
      </c>
      <c r="T20" s="21">
        <v>85.5</v>
      </c>
      <c r="U20" s="21">
        <v>36</v>
      </c>
      <c r="V20" s="21">
        <v>0</v>
      </c>
      <c r="W20" s="21">
        <v>25.2</v>
      </c>
      <c r="X20" s="21">
        <v>37.799999999999997</v>
      </c>
      <c r="Y20" s="21">
        <v>63</v>
      </c>
      <c r="Z20" s="21">
        <v>0</v>
      </c>
      <c r="AA20" s="21">
        <v>9</v>
      </c>
      <c r="AB20" s="21">
        <v>13.5</v>
      </c>
      <c r="AC20" s="21">
        <v>22.5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19">
        <v>43237</v>
      </c>
      <c r="BK20" s="18" t="s">
        <v>203</v>
      </c>
      <c r="BL20" s="21">
        <v>0</v>
      </c>
      <c r="BM20" s="21">
        <v>0</v>
      </c>
      <c r="BN20" s="21">
        <v>0</v>
      </c>
      <c r="BO20" s="21">
        <v>0</v>
      </c>
      <c r="BP20" s="21">
        <v>18</v>
      </c>
      <c r="BQ20" s="21">
        <v>0</v>
      </c>
      <c r="BR20" s="21">
        <v>36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21"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0</v>
      </c>
      <c r="CM20" s="21">
        <v>0</v>
      </c>
      <c r="CN20" s="21"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0</v>
      </c>
      <c r="CW20" s="21">
        <v>0</v>
      </c>
      <c r="CX20" s="21">
        <v>0</v>
      </c>
      <c r="CY20" s="21">
        <v>0</v>
      </c>
      <c r="CZ20" s="21">
        <v>0</v>
      </c>
      <c r="DA20" s="21">
        <v>0</v>
      </c>
      <c r="DB20" s="21">
        <v>0</v>
      </c>
      <c r="DC20" s="21">
        <v>0</v>
      </c>
      <c r="DD20" s="21">
        <v>0</v>
      </c>
      <c r="DE20" s="21">
        <v>80.599999999999994</v>
      </c>
      <c r="DF20" s="19">
        <v>43132</v>
      </c>
      <c r="DG20" t="e">
        <f>VLOOKUP(D20,#REF!,2,FALSE)</f>
        <v>#REF!</v>
      </c>
    </row>
    <row r="21" spans="1:111" x14ac:dyDescent="0.25">
      <c r="A21" s="18" t="s">
        <v>192</v>
      </c>
      <c r="B21" s="18" t="s">
        <v>78</v>
      </c>
      <c r="C21" s="18" t="s">
        <v>212</v>
      </c>
      <c r="D21" s="18" t="s">
        <v>19</v>
      </c>
      <c r="E21" s="19">
        <v>43191</v>
      </c>
      <c r="F21" s="18" t="s">
        <v>194</v>
      </c>
      <c r="G21" s="18" t="s">
        <v>195</v>
      </c>
      <c r="H21" s="20">
        <v>30</v>
      </c>
      <c r="I21" s="21">
        <v>120</v>
      </c>
      <c r="J21" s="20">
        <v>0</v>
      </c>
      <c r="K21" s="20">
        <v>0</v>
      </c>
      <c r="L21" s="21">
        <v>88.36</v>
      </c>
      <c r="M21" s="19">
        <v>43070</v>
      </c>
      <c r="N21" s="20">
        <v>0.5</v>
      </c>
      <c r="O21" s="21">
        <v>493.27</v>
      </c>
      <c r="P21" s="21">
        <v>0</v>
      </c>
      <c r="Q21" s="21">
        <v>34.200000000000003</v>
      </c>
      <c r="R21" s="21">
        <v>51.3</v>
      </c>
      <c r="S21" s="21">
        <v>18</v>
      </c>
      <c r="T21" s="21">
        <v>85.5</v>
      </c>
      <c r="U21" s="21">
        <v>36</v>
      </c>
      <c r="V21" s="21">
        <v>0</v>
      </c>
      <c r="W21" s="21">
        <v>25.2</v>
      </c>
      <c r="X21" s="21">
        <v>37.799999999999997</v>
      </c>
      <c r="Y21" s="21">
        <v>63</v>
      </c>
      <c r="Z21" s="21">
        <v>0</v>
      </c>
      <c r="AA21" s="21">
        <v>9</v>
      </c>
      <c r="AB21" s="21">
        <v>13.5</v>
      </c>
      <c r="AC21" s="21">
        <v>22.5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19">
        <v>43237</v>
      </c>
      <c r="BK21" s="18" t="s">
        <v>79</v>
      </c>
      <c r="BL21" s="21">
        <v>0</v>
      </c>
      <c r="BM21" s="21">
        <v>0</v>
      </c>
      <c r="BN21" s="21">
        <v>0</v>
      </c>
      <c r="BO21" s="21">
        <v>0</v>
      </c>
      <c r="BP21" s="21">
        <v>18</v>
      </c>
      <c r="BQ21" s="21">
        <v>0</v>
      </c>
      <c r="BR21" s="21">
        <v>36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0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0</v>
      </c>
      <c r="CN21" s="21">
        <v>0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0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80.599999999999994</v>
      </c>
      <c r="DF21" s="19">
        <v>43132</v>
      </c>
      <c r="DG21" t="e">
        <f>VLOOKUP(D21,#REF!,2,FALSE)</f>
        <v>#REF!</v>
      </c>
    </row>
    <row r="22" spans="1:111" x14ac:dyDescent="0.25">
      <c r="A22" s="18" t="s">
        <v>192</v>
      </c>
      <c r="B22" s="18" t="s">
        <v>78</v>
      </c>
      <c r="C22" s="18" t="s">
        <v>212</v>
      </c>
      <c r="D22" s="18" t="s">
        <v>2</v>
      </c>
      <c r="E22" s="19">
        <v>43191</v>
      </c>
      <c r="F22" s="18" t="s">
        <v>194</v>
      </c>
      <c r="G22" s="18" t="s">
        <v>195</v>
      </c>
      <c r="H22" s="20">
        <v>30</v>
      </c>
      <c r="I22" s="21">
        <v>120</v>
      </c>
      <c r="J22" s="20">
        <v>0</v>
      </c>
      <c r="K22" s="20">
        <v>0</v>
      </c>
      <c r="L22" s="21">
        <v>88.36</v>
      </c>
      <c r="M22" s="19">
        <v>43070</v>
      </c>
      <c r="N22" s="20">
        <v>0.5</v>
      </c>
      <c r="O22" s="21">
        <v>493.27</v>
      </c>
      <c r="P22" s="21">
        <v>0</v>
      </c>
      <c r="Q22" s="21">
        <v>34.200000000000003</v>
      </c>
      <c r="R22" s="21">
        <v>51.3</v>
      </c>
      <c r="S22" s="21">
        <v>18</v>
      </c>
      <c r="T22" s="21">
        <v>85.5</v>
      </c>
      <c r="U22" s="21">
        <v>36</v>
      </c>
      <c r="V22" s="21">
        <v>0</v>
      </c>
      <c r="W22" s="21">
        <v>25.2</v>
      </c>
      <c r="X22" s="21">
        <v>37.799999999999997</v>
      </c>
      <c r="Y22" s="21">
        <v>63</v>
      </c>
      <c r="Z22" s="21">
        <v>0</v>
      </c>
      <c r="AA22" s="21">
        <v>9</v>
      </c>
      <c r="AB22" s="21">
        <v>13.5</v>
      </c>
      <c r="AC22" s="21">
        <v>22.5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19">
        <v>43237</v>
      </c>
      <c r="BK22" s="18" t="s">
        <v>79</v>
      </c>
      <c r="BL22" s="21">
        <v>0</v>
      </c>
      <c r="BM22" s="21">
        <v>0</v>
      </c>
      <c r="BN22" s="21">
        <v>0</v>
      </c>
      <c r="BO22" s="21">
        <v>0</v>
      </c>
      <c r="BP22" s="21">
        <v>18</v>
      </c>
      <c r="BQ22" s="21">
        <v>0</v>
      </c>
      <c r="BR22" s="21">
        <v>36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0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0</v>
      </c>
      <c r="CK22" s="21">
        <v>0</v>
      </c>
      <c r="CL22" s="21">
        <v>0</v>
      </c>
      <c r="CM22" s="21">
        <v>0</v>
      </c>
      <c r="CN22" s="21">
        <v>0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80.599999999999994</v>
      </c>
      <c r="DF22" s="19">
        <v>43132</v>
      </c>
      <c r="DG22" t="e">
        <f>VLOOKUP(D22,#REF!,2,FALSE)</f>
        <v>#REF!</v>
      </c>
    </row>
    <row r="23" spans="1:111" x14ac:dyDescent="0.25">
      <c r="A23" s="18" t="s">
        <v>192</v>
      </c>
      <c r="B23" s="18" t="s">
        <v>78</v>
      </c>
      <c r="C23" s="18" t="s">
        <v>212</v>
      </c>
      <c r="D23" s="18" t="s">
        <v>31</v>
      </c>
      <c r="E23" s="19">
        <v>43191</v>
      </c>
      <c r="F23" s="18" t="s">
        <v>194</v>
      </c>
      <c r="G23" s="18" t="s">
        <v>195</v>
      </c>
      <c r="H23" s="20">
        <v>30</v>
      </c>
      <c r="I23" s="21">
        <v>120</v>
      </c>
      <c r="J23" s="20">
        <v>0</v>
      </c>
      <c r="K23" s="20">
        <v>0</v>
      </c>
      <c r="L23" s="21">
        <v>88.36</v>
      </c>
      <c r="M23" s="19">
        <v>43070</v>
      </c>
      <c r="N23" s="20">
        <v>0.5</v>
      </c>
      <c r="O23" s="21">
        <v>493.27</v>
      </c>
      <c r="P23" s="21">
        <v>0</v>
      </c>
      <c r="Q23" s="21">
        <v>34.200000000000003</v>
      </c>
      <c r="R23" s="21">
        <v>51.3</v>
      </c>
      <c r="S23" s="21">
        <v>18</v>
      </c>
      <c r="T23" s="21">
        <v>85.5</v>
      </c>
      <c r="U23" s="21">
        <v>36</v>
      </c>
      <c r="V23" s="21">
        <v>0</v>
      </c>
      <c r="W23" s="21">
        <v>25.2</v>
      </c>
      <c r="X23" s="21">
        <v>37.799999999999997</v>
      </c>
      <c r="Y23" s="21">
        <v>63</v>
      </c>
      <c r="Z23" s="21">
        <v>0</v>
      </c>
      <c r="AA23" s="21">
        <v>9</v>
      </c>
      <c r="AB23" s="21">
        <v>13.5</v>
      </c>
      <c r="AC23" s="21">
        <v>22.5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19">
        <v>43237</v>
      </c>
      <c r="BK23" s="18" t="s">
        <v>79</v>
      </c>
      <c r="BL23" s="21">
        <v>0</v>
      </c>
      <c r="BM23" s="21">
        <v>0</v>
      </c>
      <c r="BN23" s="21">
        <v>0</v>
      </c>
      <c r="BO23" s="21">
        <v>0</v>
      </c>
      <c r="BP23" s="21">
        <v>18</v>
      </c>
      <c r="BQ23" s="21">
        <v>0</v>
      </c>
      <c r="BR23" s="21">
        <v>36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80.599999999999994</v>
      </c>
      <c r="DF23" s="19">
        <v>43132</v>
      </c>
      <c r="DG23" t="e">
        <f>VLOOKUP(D23,#REF!,2,FALSE)</f>
        <v>#REF!</v>
      </c>
    </row>
    <row r="24" spans="1:111" x14ac:dyDescent="0.25">
      <c r="A24" s="18" t="s">
        <v>192</v>
      </c>
      <c r="B24" s="18" t="s">
        <v>78</v>
      </c>
      <c r="C24" s="18" t="s">
        <v>212</v>
      </c>
      <c r="D24" s="18" t="s">
        <v>36</v>
      </c>
      <c r="E24" s="19">
        <v>43191</v>
      </c>
      <c r="F24" s="18" t="s">
        <v>194</v>
      </c>
      <c r="G24" s="18" t="s">
        <v>195</v>
      </c>
      <c r="H24" s="20">
        <v>30</v>
      </c>
      <c r="I24" s="21">
        <v>92.35</v>
      </c>
      <c r="J24" s="20">
        <v>0</v>
      </c>
      <c r="K24" s="20">
        <v>0</v>
      </c>
      <c r="L24" s="21">
        <v>88.36</v>
      </c>
      <c r="M24" s="19">
        <v>43070</v>
      </c>
      <c r="N24" s="20">
        <v>0.5</v>
      </c>
      <c r="O24" s="21">
        <v>493.27</v>
      </c>
      <c r="P24" s="21">
        <v>0</v>
      </c>
      <c r="Q24" s="21">
        <v>26.32</v>
      </c>
      <c r="R24" s="21">
        <v>39.479999999999997</v>
      </c>
      <c r="S24" s="21">
        <v>13.85</v>
      </c>
      <c r="T24" s="21">
        <v>65.8</v>
      </c>
      <c r="U24" s="21">
        <v>27.71</v>
      </c>
      <c r="V24" s="21">
        <v>0</v>
      </c>
      <c r="W24" s="21">
        <v>19.39</v>
      </c>
      <c r="X24" s="21">
        <v>29.09</v>
      </c>
      <c r="Y24" s="21">
        <v>48.48</v>
      </c>
      <c r="Z24" s="21">
        <v>0</v>
      </c>
      <c r="AA24" s="21">
        <v>6.93</v>
      </c>
      <c r="AB24" s="21">
        <v>10.39</v>
      </c>
      <c r="AC24" s="21">
        <v>17.32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19">
        <v>43237</v>
      </c>
      <c r="BK24" s="18" t="s">
        <v>79</v>
      </c>
      <c r="BL24" s="21">
        <v>0</v>
      </c>
      <c r="BM24" s="21">
        <v>0</v>
      </c>
      <c r="BN24" s="21">
        <v>0</v>
      </c>
      <c r="BO24" s="21">
        <v>0</v>
      </c>
      <c r="BP24" s="21">
        <v>13.85</v>
      </c>
      <c r="BQ24" s="21">
        <v>0</v>
      </c>
      <c r="BR24" s="21">
        <v>27.71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80.599999999999994</v>
      </c>
      <c r="DF24" s="19">
        <v>43132</v>
      </c>
      <c r="DG24" t="e">
        <f>VLOOKUP(D24,#REF!,2,FALSE)</f>
        <v>#REF!</v>
      </c>
    </row>
    <row r="25" spans="1:111" x14ac:dyDescent="0.25">
      <c r="A25" s="18" t="s">
        <v>192</v>
      </c>
      <c r="B25" s="18" t="s">
        <v>78</v>
      </c>
      <c r="C25" s="18" t="s">
        <v>212</v>
      </c>
      <c r="D25" s="18" t="s">
        <v>32</v>
      </c>
      <c r="E25" s="19">
        <v>43191</v>
      </c>
      <c r="F25" s="18" t="s">
        <v>194</v>
      </c>
      <c r="G25" s="18" t="s">
        <v>195</v>
      </c>
      <c r="H25" s="20">
        <v>30</v>
      </c>
      <c r="I25" s="21">
        <v>120</v>
      </c>
      <c r="J25" s="20">
        <v>0</v>
      </c>
      <c r="K25" s="20">
        <v>0</v>
      </c>
      <c r="L25" s="21">
        <v>88.36</v>
      </c>
      <c r="M25" s="19">
        <v>43070</v>
      </c>
      <c r="N25" s="20">
        <v>0.5</v>
      </c>
      <c r="O25" s="21">
        <v>493.27</v>
      </c>
      <c r="P25" s="21">
        <v>0</v>
      </c>
      <c r="Q25" s="21">
        <v>34.200000000000003</v>
      </c>
      <c r="R25" s="21">
        <v>51.3</v>
      </c>
      <c r="S25" s="21">
        <v>18</v>
      </c>
      <c r="T25" s="21">
        <v>85.5</v>
      </c>
      <c r="U25" s="21">
        <v>36</v>
      </c>
      <c r="V25" s="21">
        <v>0</v>
      </c>
      <c r="W25" s="21">
        <v>25.2</v>
      </c>
      <c r="X25" s="21">
        <v>37.799999999999997</v>
      </c>
      <c r="Y25" s="21">
        <v>63</v>
      </c>
      <c r="Z25" s="21">
        <v>0</v>
      </c>
      <c r="AA25" s="21">
        <v>9</v>
      </c>
      <c r="AB25" s="21">
        <v>13.5</v>
      </c>
      <c r="AC25" s="21">
        <v>22.5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19">
        <v>43237</v>
      </c>
      <c r="BK25" s="18" t="s">
        <v>79</v>
      </c>
      <c r="BL25" s="21">
        <v>0</v>
      </c>
      <c r="BM25" s="21">
        <v>0</v>
      </c>
      <c r="BN25" s="21">
        <v>0</v>
      </c>
      <c r="BO25" s="21">
        <v>0</v>
      </c>
      <c r="BP25" s="21">
        <v>18</v>
      </c>
      <c r="BQ25" s="21">
        <v>0</v>
      </c>
      <c r="BR25" s="21">
        <v>36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80.599999999999994</v>
      </c>
      <c r="DF25" s="19">
        <v>43132</v>
      </c>
      <c r="DG25" t="e">
        <f>VLOOKUP(D25,#REF!,2,FALSE)</f>
        <v>#REF!</v>
      </c>
    </row>
    <row r="26" spans="1:111" x14ac:dyDescent="0.25">
      <c r="A26" s="18" t="s">
        <v>192</v>
      </c>
      <c r="B26" s="18" t="s">
        <v>78</v>
      </c>
      <c r="C26" s="18" t="s">
        <v>212</v>
      </c>
      <c r="D26" s="18" t="s">
        <v>63</v>
      </c>
      <c r="E26" s="19">
        <v>43191</v>
      </c>
      <c r="F26" s="18" t="s">
        <v>194</v>
      </c>
      <c r="G26" s="18" t="s">
        <v>195</v>
      </c>
      <c r="H26" s="20">
        <v>30</v>
      </c>
      <c r="I26" s="21">
        <v>92.36</v>
      </c>
      <c r="J26" s="20">
        <v>0</v>
      </c>
      <c r="K26" s="20">
        <v>0</v>
      </c>
      <c r="L26" s="21">
        <v>88.36</v>
      </c>
      <c r="M26" s="19">
        <v>43070</v>
      </c>
      <c r="N26" s="20">
        <v>0.5</v>
      </c>
      <c r="O26" s="21">
        <v>493.27</v>
      </c>
      <c r="P26" s="21">
        <v>0</v>
      </c>
      <c r="Q26" s="21">
        <v>26.33</v>
      </c>
      <c r="R26" s="21">
        <v>39.479999999999997</v>
      </c>
      <c r="S26" s="21">
        <v>13.85</v>
      </c>
      <c r="T26" s="21">
        <v>65.81</v>
      </c>
      <c r="U26" s="21">
        <v>27.71</v>
      </c>
      <c r="V26" s="21">
        <v>0</v>
      </c>
      <c r="W26" s="21">
        <v>19.399999999999999</v>
      </c>
      <c r="X26" s="21">
        <v>29.09</v>
      </c>
      <c r="Y26" s="21">
        <v>48.49</v>
      </c>
      <c r="Z26" s="21">
        <v>0</v>
      </c>
      <c r="AA26" s="21">
        <v>6.93</v>
      </c>
      <c r="AB26" s="21">
        <v>10.39</v>
      </c>
      <c r="AC26" s="21">
        <v>17.32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v>0</v>
      </c>
      <c r="BI26" s="21">
        <v>0</v>
      </c>
      <c r="BJ26" s="19">
        <v>43237</v>
      </c>
      <c r="BK26" s="18" t="s">
        <v>79</v>
      </c>
      <c r="BL26" s="21">
        <v>0</v>
      </c>
      <c r="BM26" s="21">
        <v>0</v>
      </c>
      <c r="BN26" s="21">
        <v>0</v>
      </c>
      <c r="BO26" s="21">
        <v>0</v>
      </c>
      <c r="BP26" s="21">
        <v>13.85</v>
      </c>
      <c r="BQ26" s="21">
        <v>0</v>
      </c>
      <c r="BR26" s="21">
        <v>27.71</v>
      </c>
      <c r="BS26" s="21">
        <v>0</v>
      </c>
      <c r="BT26" s="21">
        <v>0</v>
      </c>
      <c r="BU26" s="21">
        <v>0</v>
      </c>
      <c r="BV26" s="21">
        <v>0</v>
      </c>
      <c r="BW26" s="21">
        <v>0</v>
      </c>
      <c r="BX26" s="21">
        <v>0</v>
      </c>
      <c r="BY26" s="21">
        <v>0</v>
      </c>
      <c r="BZ26" s="21">
        <v>0</v>
      </c>
      <c r="CA26" s="21">
        <v>0</v>
      </c>
      <c r="CB26" s="21">
        <v>0</v>
      </c>
      <c r="CC26" s="21">
        <v>0</v>
      </c>
      <c r="CD26" s="21">
        <v>0</v>
      </c>
      <c r="CE26" s="21">
        <v>0</v>
      </c>
      <c r="CF26" s="21">
        <v>0</v>
      </c>
      <c r="CG26" s="21">
        <v>0</v>
      </c>
      <c r="CH26" s="21">
        <v>0</v>
      </c>
      <c r="CI26" s="21">
        <v>0</v>
      </c>
      <c r="CJ26" s="21">
        <v>0</v>
      </c>
      <c r="CK26" s="21">
        <v>0</v>
      </c>
      <c r="CL26" s="21">
        <v>0</v>
      </c>
      <c r="CM26" s="21">
        <v>0</v>
      </c>
      <c r="CN26" s="21">
        <v>0</v>
      </c>
      <c r="CO26" s="21">
        <v>0</v>
      </c>
      <c r="CP26" s="21">
        <v>0</v>
      </c>
      <c r="CQ26" s="21">
        <v>0</v>
      </c>
      <c r="CR26" s="21">
        <v>0</v>
      </c>
      <c r="CS26" s="21">
        <v>0</v>
      </c>
      <c r="CT26" s="21">
        <v>0</v>
      </c>
      <c r="CU26" s="21">
        <v>0</v>
      </c>
      <c r="CV26" s="21">
        <v>0</v>
      </c>
      <c r="CW26" s="21">
        <v>0</v>
      </c>
      <c r="CX26" s="21">
        <v>0</v>
      </c>
      <c r="CY26" s="21">
        <v>0</v>
      </c>
      <c r="CZ26" s="21">
        <v>0</v>
      </c>
      <c r="DA26" s="21">
        <v>0</v>
      </c>
      <c r="DB26" s="21">
        <v>0</v>
      </c>
      <c r="DC26" s="21">
        <v>0</v>
      </c>
      <c r="DD26" s="21">
        <v>0</v>
      </c>
      <c r="DE26" s="21">
        <v>80.599999999999994</v>
      </c>
      <c r="DF26" s="19">
        <v>43132</v>
      </c>
      <c r="DG26" t="e">
        <f>VLOOKUP(D26,#REF!,2,FALSE)</f>
        <v>#REF!</v>
      </c>
    </row>
    <row r="27" spans="1:111" x14ac:dyDescent="0.25">
      <c r="A27" s="18" t="s">
        <v>192</v>
      </c>
      <c r="B27" s="18" t="s">
        <v>78</v>
      </c>
      <c r="C27" s="18" t="s">
        <v>212</v>
      </c>
      <c r="D27" s="18" t="s">
        <v>9</v>
      </c>
      <c r="E27" s="19">
        <v>43191</v>
      </c>
      <c r="F27" s="18" t="s">
        <v>194</v>
      </c>
      <c r="G27" s="18" t="s">
        <v>195</v>
      </c>
      <c r="H27" s="20">
        <v>30</v>
      </c>
      <c r="I27" s="21">
        <v>97.75</v>
      </c>
      <c r="J27" s="20">
        <v>0</v>
      </c>
      <c r="K27" s="20">
        <v>0</v>
      </c>
      <c r="L27" s="21">
        <v>88.36</v>
      </c>
      <c r="M27" s="19">
        <v>43070</v>
      </c>
      <c r="N27" s="20">
        <v>0.5</v>
      </c>
      <c r="O27" s="21">
        <v>493.27</v>
      </c>
      <c r="P27" s="21">
        <v>0</v>
      </c>
      <c r="Q27" s="21">
        <v>27.86</v>
      </c>
      <c r="R27" s="21">
        <v>41.79</v>
      </c>
      <c r="S27" s="21">
        <v>14.66</v>
      </c>
      <c r="T27" s="21">
        <v>69.650000000000006</v>
      </c>
      <c r="U27" s="21">
        <v>29.33</v>
      </c>
      <c r="V27" s="21">
        <v>0</v>
      </c>
      <c r="W27" s="21">
        <v>20.53</v>
      </c>
      <c r="X27" s="21">
        <v>30.79</v>
      </c>
      <c r="Y27" s="21">
        <v>51.32</v>
      </c>
      <c r="Z27" s="21">
        <v>0</v>
      </c>
      <c r="AA27" s="21">
        <v>7.33</v>
      </c>
      <c r="AB27" s="21">
        <v>11</v>
      </c>
      <c r="AC27" s="21">
        <v>18.329999999999998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19">
        <v>43237</v>
      </c>
      <c r="BK27" s="18" t="s">
        <v>79</v>
      </c>
      <c r="BL27" s="21">
        <v>0</v>
      </c>
      <c r="BM27" s="21">
        <v>0</v>
      </c>
      <c r="BN27" s="21">
        <v>0</v>
      </c>
      <c r="BO27" s="21">
        <v>0</v>
      </c>
      <c r="BP27" s="21">
        <v>14.66</v>
      </c>
      <c r="BQ27" s="21">
        <v>0</v>
      </c>
      <c r="BR27" s="21">
        <v>29.33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1">
        <v>0</v>
      </c>
      <c r="BY27" s="21">
        <v>0</v>
      </c>
      <c r="BZ27" s="21">
        <v>0</v>
      </c>
      <c r="CA27" s="21">
        <v>0</v>
      </c>
      <c r="CB27" s="21">
        <v>0</v>
      </c>
      <c r="CC27" s="21">
        <v>0</v>
      </c>
      <c r="CD27" s="21">
        <v>0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1">
        <v>0</v>
      </c>
      <c r="CL27" s="21">
        <v>0</v>
      </c>
      <c r="CM27" s="21">
        <v>0</v>
      </c>
      <c r="CN27" s="21">
        <v>0</v>
      </c>
      <c r="CO27" s="21">
        <v>0</v>
      </c>
      <c r="CP27" s="21">
        <v>0</v>
      </c>
      <c r="CQ27" s="21">
        <v>0</v>
      </c>
      <c r="CR27" s="21">
        <v>0</v>
      </c>
      <c r="CS27" s="21">
        <v>0</v>
      </c>
      <c r="CT27" s="21">
        <v>0</v>
      </c>
      <c r="CU27" s="21">
        <v>0</v>
      </c>
      <c r="CV27" s="21">
        <v>0</v>
      </c>
      <c r="CW27" s="21">
        <v>0</v>
      </c>
      <c r="CX27" s="21">
        <v>0</v>
      </c>
      <c r="CY27" s="21">
        <v>0</v>
      </c>
      <c r="CZ27" s="21">
        <v>0</v>
      </c>
      <c r="DA27" s="21">
        <v>0</v>
      </c>
      <c r="DB27" s="21">
        <v>0</v>
      </c>
      <c r="DC27" s="21">
        <v>0</v>
      </c>
      <c r="DD27" s="21">
        <v>0</v>
      </c>
      <c r="DE27" s="21">
        <v>80.599999999999994</v>
      </c>
      <c r="DF27" s="19">
        <v>43132</v>
      </c>
      <c r="DG27" t="e">
        <f>VLOOKUP(D27,#REF!,2,FALSE)</f>
        <v>#REF!</v>
      </c>
    </row>
    <row r="28" spans="1:111" x14ac:dyDescent="0.25">
      <c r="A28" s="18" t="s">
        <v>192</v>
      </c>
      <c r="B28" s="18" t="s">
        <v>78</v>
      </c>
      <c r="C28" s="18" t="s">
        <v>212</v>
      </c>
      <c r="D28" s="18" t="s">
        <v>5</v>
      </c>
      <c r="E28" s="19">
        <v>43191</v>
      </c>
      <c r="F28" s="18" t="s">
        <v>194</v>
      </c>
      <c r="G28" s="18" t="s">
        <v>195</v>
      </c>
      <c r="H28" s="20">
        <v>30</v>
      </c>
      <c r="I28" s="21">
        <v>103.73</v>
      </c>
      <c r="J28" s="20">
        <v>0</v>
      </c>
      <c r="K28" s="20">
        <v>0</v>
      </c>
      <c r="L28" s="21">
        <v>88.36</v>
      </c>
      <c r="M28" s="19">
        <v>43070</v>
      </c>
      <c r="N28" s="20">
        <v>0.5</v>
      </c>
      <c r="O28" s="21">
        <v>493.27</v>
      </c>
      <c r="P28" s="21">
        <v>0</v>
      </c>
      <c r="Q28" s="21">
        <v>29.56</v>
      </c>
      <c r="R28" s="21">
        <v>44.34</v>
      </c>
      <c r="S28" s="21">
        <v>15.56</v>
      </c>
      <c r="T28" s="21">
        <v>73.91</v>
      </c>
      <c r="U28" s="21">
        <v>31.12</v>
      </c>
      <c r="V28" s="21">
        <v>0</v>
      </c>
      <c r="W28" s="21">
        <v>21.78</v>
      </c>
      <c r="X28" s="21">
        <v>32.67</v>
      </c>
      <c r="Y28" s="21">
        <v>54.46</v>
      </c>
      <c r="Z28" s="21">
        <v>0</v>
      </c>
      <c r="AA28" s="21">
        <v>7.78</v>
      </c>
      <c r="AB28" s="21">
        <v>11.67</v>
      </c>
      <c r="AC28" s="21">
        <v>19.45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0</v>
      </c>
      <c r="BJ28" s="19">
        <v>43237</v>
      </c>
      <c r="BK28" s="18" t="s">
        <v>79</v>
      </c>
      <c r="BL28" s="21">
        <v>0</v>
      </c>
      <c r="BM28" s="21">
        <v>0</v>
      </c>
      <c r="BN28" s="21">
        <v>0</v>
      </c>
      <c r="BO28" s="21">
        <v>0</v>
      </c>
      <c r="BP28" s="21">
        <v>15.56</v>
      </c>
      <c r="BQ28" s="21">
        <v>0</v>
      </c>
      <c r="BR28" s="21">
        <v>31.12</v>
      </c>
      <c r="BS28" s="21">
        <v>0</v>
      </c>
      <c r="BT28" s="21">
        <v>0</v>
      </c>
      <c r="BU28" s="21">
        <v>0</v>
      </c>
      <c r="BV28" s="21">
        <v>0</v>
      </c>
      <c r="BW28" s="21">
        <v>0</v>
      </c>
      <c r="BX28" s="21">
        <v>0</v>
      </c>
      <c r="BY28" s="21">
        <v>0</v>
      </c>
      <c r="BZ28" s="21">
        <v>0</v>
      </c>
      <c r="CA28" s="21">
        <v>0</v>
      </c>
      <c r="CB28" s="21">
        <v>0</v>
      </c>
      <c r="CC28" s="21">
        <v>0</v>
      </c>
      <c r="CD28" s="21">
        <v>0</v>
      </c>
      <c r="CE28" s="21">
        <v>0</v>
      </c>
      <c r="CF28" s="21">
        <v>0</v>
      </c>
      <c r="CG28" s="21">
        <v>0</v>
      </c>
      <c r="CH28" s="21">
        <v>0</v>
      </c>
      <c r="CI28" s="21">
        <v>0</v>
      </c>
      <c r="CJ28" s="21">
        <v>0</v>
      </c>
      <c r="CK28" s="21">
        <v>0</v>
      </c>
      <c r="CL28" s="21">
        <v>0</v>
      </c>
      <c r="CM28" s="21">
        <v>0</v>
      </c>
      <c r="CN28" s="21">
        <v>0</v>
      </c>
      <c r="CO28" s="21">
        <v>0</v>
      </c>
      <c r="CP28" s="21">
        <v>0</v>
      </c>
      <c r="CQ28" s="21">
        <v>0</v>
      </c>
      <c r="CR28" s="21">
        <v>0</v>
      </c>
      <c r="CS28" s="21">
        <v>0</v>
      </c>
      <c r="CT28" s="21">
        <v>0</v>
      </c>
      <c r="CU28" s="21">
        <v>0</v>
      </c>
      <c r="CV28" s="21">
        <v>0</v>
      </c>
      <c r="CW28" s="21">
        <v>0</v>
      </c>
      <c r="CX28" s="21">
        <v>0</v>
      </c>
      <c r="CY28" s="21">
        <v>0</v>
      </c>
      <c r="CZ28" s="21">
        <v>0</v>
      </c>
      <c r="DA28" s="21">
        <v>0</v>
      </c>
      <c r="DB28" s="21">
        <v>0</v>
      </c>
      <c r="DC28" s="21">
        <v>0</v>
      </c>
      <c r="DD28" s="21">
        <v>0</v>
      </c>
      <c r="DE28" s="21">
        <v>80.599999999999994</v>
      </c>
      <c r="DF28" s="19">
        <v>43132</v>
      </c>
      <c r="DG28" t="e">
        <f>VLOOKUP(D28,#REF!,2,FALSE)</f>
        <v>#REF!</v>
      </c>
    </row>
    <row r="29" spans="1:111" x14ac:dyDescent="0.25">
      <c r="A29" s="18" t="s">
        <v>192</v>
      </c>
      <c r="B29" s="18" t="s">
        <v>78</v>
      </c>
      <c r="C29" s="18" t="s">
        <v>212</v>
      </c>
      <c r="D29" s="18" t="s">
        <v>28</v>
      </c>
      <c r="E29" s="19">
        <v>43191</v>
      </c>
      <c r="F29" s="18" t="s">
        <v>194</v>
      </c>
      <c r="G29" s="18" t="s">
        <v>195</v>
      </c>
      <c r="H29" s="20">
        <v>30</v>
      </c>
      <c r="I29" s="21">
        <v>120</v>
      </c>
      <c r="J29" s="20">
        <v>0</v>
      </c>
      <c r="K29" s="20">
        <v>0</v>
      </c>
      <c r="L29" s="21">
        <v>88.36</v>
      </c>
      <c r="M29" s="19">
        <v>43070</v>
      </c>
      <c r="N29" s="20">
        <v>0.5</v>
      </c>
      <c r="O29" s="21">
        <v>493.27</v>
      </c>
      <c r="P29" s="21">
        <v>0</v>
      </c>
      <c r="Q29" s="21">
        <v>34.200000000000003</v>
      </c>
      <c r="R29" s="21">
        <v>51.3</v>
      </c>
      <c r="S29" s="21">
        <v>18</v>
      </c>
      <c r="T29" s="21">
        <v>85.5</v>
      </c>
      <c r="U29" s="21">
        <v>36</v>
      </c>
      <c r="V29" s="21">
        <v>0</v>
      </c>
      <c r="W29" s="21">
        <v>25.2</v>
      </c>
      <c r="X29" s="21">
        <v>37.799999999999997</v>
      </c>
      <c r="Y29" s="21">
        <v>63</v>
      </c>
      <c r="Z29" s="21">
        <v>0</v>
      </c>
      <c r="AA29" s="21">
        <v>9</v>
      </c>
      <c r="AB29" s="21">
        <v>13.5</v>
      </c>
      <c r="AC29" s="21">
        <v>22.5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>
        <v>0</v>
      </c>
      <c r="AX29" s="21">
        <v>0</v>
      </c>
      <c r="AY29" s="21">
        <v>0</v>
      </c>
      <c r="AZ29" s="21">
        <v>0</v>
      </c>
      <c r="BA29" s="21">
        <v>0</v>
      </c>
      <c r="BB29" s="21">
        <v>0</v>
      </c>
      <c r="BC29" s="21">
        <v>0</v>
      </c>
      <c r="BD29" s="21">
        <v>0</v>
      </c>
      <c r="BE29" s="21">
        <v>0</v>
      </c>
      <c r="BF29" s="21">
        <v>0</v>
      </c>
      <c r="BG29" s="21">
        <v>0</v>
      </c>
      <c r="BH29" s="21">
        <v>0</v>
      </c>
      <c r="BI29" s="21">
        <v>0</v>
      </c>
      <c r="BJ29" s="19">
        <v>43237</v>
      </c>
      <c r="BK29" s="18" t="s">
        <v>79</v>
      </c>
      <c r="BL29" s="21">
        <v>0</v>
      </c>
      <c r="BM29" s="21">
        <v>0</v>
      </c>
      <c r="BN29" s="21">
        <v>0</v>
      </c>
      <c r="BO29" s="21">
        <v>0</v>
      </c>
      <c r="BP29" s="21">
        <v>18</v>
      </c>
      <c r="BQ29" s="21">
        <v>0</v>
      </c>
      <c r="BR29" s="21">
        <v>36</v>
      </c>
      <c r="BS29" s="21">
        <v>0</v>
      </c>
      <c r="BT29" s="21">
        <v>0</v>
      </c>
      <c r="BU29" s="21">
        <v>0</v>
      </c>
      <c r="BV29" s="21">
        <v>0</v>
      </c>
      <c r="BW29" s="21">
        <v>0</v>
      </c>
      <c r="BX29" s="21">
        <v>0</v>
      </c>
      <c r="BY29" s="21">
        <v>0</v>
      </c>
      <c r="BZ29" s="21">
        <v>0</v>
      </c>
      <c r="CA29" s="21">
        <v>0</v>
      </c>
      <c r="CB29" s="21">
        <v>0</v>
      </c>
      <c r="CC29" s="21">
        <v>0</v>
      </c>
      <c r="CD29" s="21">
        <v>0</v>
      </c>
      <c r="CE29" s="21">
        <v>0</v>
      </c>
      <c r="CF29" s="21">
        <v>0</v>
      </c>
      <c r="CG29" s="21">
        <v>0</v>
      </c>
      <c r="CH29" s="21">
        <v>0</v>
      </c>
      <c r="CI29" s="21">
        <v>0</v>
      </c>
      <c r="CJ29" s="21">
        <v>0</v>
      </c>
      <c r="CK29" s="21">
        <v>0</v>
      </c>
      <c r="CL29" s="21">
        <v>0</v>
      </c>
      <c r="CM29" s="21">
        <v>0</v>
      </c>
      <c r="CN29" s="21">
        <v>0</v>
      </c>
      <c r="CO29" s="21">
        <v>0</v>
      </c>
      <c r="CP29" s="21">
        <v>0</v>
      </c>
      <c r="CQ29" s="21">
        <v>0</v>
      </c>
      <c r="CR29" s="21">
        <v>0</v>
      </c>
      <c r="CS29" s="21">
        <v>0</v>
      </c>
      <c r="CT29" s="21">
        <v>0</v>
      </c>
      <c r="CU29" s="21">
        <v>0</v>
      </c>
      <c r="CV29" s="21">
        <v>0</v>
      </c>
      <c r="CW29" s="21">
        <v>0</v>
      </c>
      <c r="CX29" s="21">
        <v>0</v>
      </c>
      <c r="CY29" s="21">
        <v>0</v>
      </c>
      <c r="CZ29" s="21">
        <v>0</v>
      </c>
      <c r="DA29" s="21">
        <v>0</v>
      </c>
      <c r="DB29" s="21">
        <v>0</v>
      </c>
      <c r="DC29" s="21">
        <v>0</v>
      </c>
      <c r="DD29" s="21">
        <v>0</v>
      </c>
      <c r="DE29" s="21">
        <v>80.599999999999994</v>
      </c>
      <c r="DF29" s="19">
        <v>43132</v>
      </c>
      <c r="DG29" t="e">
        <f>VLOOKUP(D29,#REF!,2,FALSE)</f>
        <v>#REF!</v>
      </c>
    </row>
    <row r="30" spans="1:111" x14ac:dyDescent="0.25">
      <c r="A30" s="18" t="s">
        <v>192</v>
      </c>
      <c r="B30" s="18" t="s">
        <v>78</v>
      </c>
      <c r="C30" s="18" t="s">
        <v>212</v>
      </c>
      <c r="D30" s="18" t="s">
        <v>35</v>
      </c>
      <c r="E30" s="19">
        <v>43191</v>
      </c>
      <c r="F30" s="18" t="s">
        <v>194</v>
      </c>
      <c r="G30" s="18" t="s">
        <v>195</v>
      </c>
      <c r="H30" s="20">
        <v>30</v>
      </c>
      <c r="I30" s="21">
        <v>120</v>
      </c>
      <c r="J30" s="20">
        <v>0</v>
      </c>
      <c r="K30" s="20">
        <v>0</v>
      </c>
      <c r="L30" s="21">
        <v>88.36</v>
      </c>
      <c r="M30" s="19">
        <v>43070</v>
      </c>
      <c r="N30" s="20">
        <v>0.5</v>
      </c>
      <c r="O30" s="21">
        <v>493.27</v>
      </c>
      <c r="P30" s="21">
        <v>0</v>
      </c>
      <c r="Q30" s="21">
        <v>34.200000000000003</v>
      </c>
      <c r="R30" s="21">
        <v>51.3</v>
      </c>
      <c r="S30" s="21">
        <v>18</v>
      </c>
      <c r="T30" s="21">
        <v>85.5</v>
      </c>
      <c r="U30" s="21">
        <v>36</v>
      </c>
      <c r="V30" s="21">
        <v>0</v>
      </c>
      <c r="W30" s="21">
        <v>25.2</v>
      </c>
      <c r="X30" s="21">
        <v>37.799999999999997</v>
      </c>
      <c r="Y30" s="21">
        <v>63</v>
      </c>
      <c r="Z30" s="21">
        <v>0</v>
      </c>
      <c r="AA30" s="21">
        <v>9</v>
      </c>
      <c r="AB30" s="21">
        <v>13.5</v>
      </c>
      <c r="AC30" s="21">
        <v>22.5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19">
        <v>43237</v>
      </c>
      <c r="BK30" s="18" t="s">
        <v>79</v>
      </c>
      <c r="BL30" s="21">
        <v>0</v>
      </c>
      <c r="BM30" s="21">
        <v>0</v>
      </c>
      <c r="BN30" s="21">
        <v>0</v>
      </c>
      <c r="BO30" s="21">
        <v>0</v>
      </c>
      <c r="BP30" s="21">
        <v>18</v>
      </c>
      <c r="BQ30" s="21">
        <v>0</v>
      </c>
      <c r="BR30" s="21">
        <v>36</v>
      </c>
      <c r="BS30" s="21">
        <v>0</v>
      </c>
      <c r="BT30" s="21">
        <v>0</v>
      </c>
      <c r="BU30" s="21">
        <v>0</v>
      </c>
      <c r="BV30" s="21">
        <v>0</v>
      </c>
      <c r="BW30" s="21">
        <v>0</v>
      </c>
      <c r="BX30" s="21">
        <v>0</v>
      </c>
      <c r="BY30" s="21">
        <v>0</v>
      </c>
      <c r="BZ30" s="21">
        <v>0</v>
      </c>
      <c r="CA30" s="21">
        <v>0</v>
      </c>
      <c r="CB30" s="21">
        <v>0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0</v>
      </c>
      <c r="CI30" s="21">
        <v>0</v>
      </c>
      <c r="CJ30" s="21">
        <v>0</v>
      </c>
      <c r="CK30" s="21">
        <v>0</v>
      </c>
      <c r="CL30" s="21">
        <v>0</v>
      </c>
      <c r="CM30" s="21">
        <v>0</v>
      </c>
      <c r="CN30" s="21">
        <v>0</v>
      </c>
      <c r="CO30" s="21">
        <v>0</v>
      </c>
      <c r="CP30" s="21">
        <v>0</v>
      </c>
      <c r="CQ30" s="21">
        <v>0</v>
      </c>
      <c r="CR30" s="21">
        <v>0</v>
      </c>
      <c r="CS30" s="21">
        <v>0</v>
      </c>
      <c r="CT30" s="21">
        <v>0</v>
      </c>
      <c r="CU30" s="21">
        <v>0</v>
      </c>
      <c r="CV30" s="21">
        <v>0</v>
      </c>
      <c r="CW30" s="21">
        <v>0</v>
      </c>
      <c r="CX30" s="21">
        <v>0</v>
      </c>
      <c r="CY30" s="21">
        <v>0</v>
      </c>
      <c r="CZ30" s="21">
        <v>0</v>
      </c>
      <c r="DA30" s="21">
        <v>0</v>
      </c>
      <c r="DB30" s="21">
        <v>0</v>
      </c>
      <c r="DC30" s="21">
        <v>0</v>
      </c>
      <c r="DD30" s="21">
        <v>0</v>
      </c>
      <c r="DE30" s="21">
        <v>80.599999999999994</v>
      </c>
      <c r="DF30" s="19">
        <v>43132</v>
      </c>
      <c r="DG30" t="e">
        <f>VLOOKUP(D30,#REF!,2,FALSE)</f>
        <v>#REF!</v>
      </c>
    </row>
    <row r="31" spans="1:111" x14ac:dyDescent="0.25">
      <c r="A31" s="18" t="s">
        <v>192</v>
      </c>
      <c r="B31" s="18" t="s">
        <v>78</v>
      </c>
      <c r="C31" s="18" t="s">
        <v>212</v>
      </c>
      <c r="D31" s="18" t="s">
        <v>43</v>
      </c>
      <c r="E31" s="19">
        <v>43191</v>
      </c>
      <c r="F31" s="18" t="s">
        <v>194</v>
      </c>
      <c r="G31" s="18" t="s">
        <v>195</v>
      </c>
      <c r="H31" s="20">
        <v>30</v>
      </c>
      <c r="I31" s="21">
        <v>120</v>
      </c>
      <c r="J31" s="20">
        <v>0</v>
      </c>
      <c r="K31" s="20">
        <v>0</v>
      </c>
      <c r="L31" s="21">
        <v>88.36</v>
      </c>
      <c r="M31" s="19">
        <v>43070</v>
      </c>
      <c r="N31" s="20">
        <v>0.5</v>
      </c>
      <c r="O31" s="21">
        <v>493.27</v>
      </c>
      <c r="P31" s="21">
        <v>0</v>
      </c>
      <c r="Q31" s="21">
        <v>34.200000000000003</v>
      </c>
      <c r="R31" s="21">
        <v>51.3</v>
      </c>
      <c r="S31" s="21">
        <v>18</v>
      </c>
      <c r="T31" s="21">
        <v>85.5</v>
      </c>
      <c r="U31" s="21">
        <v>36</v>
      </c>
      <c r="V31" s="21">
        <v>0</v>
      </c>
      <c r="W31" s="21">
        <v>25.2</v>
      </c>
      <c r="X31" s="21">
        <v>37.799999999999997</v>
      </c>
      <c r="Y31" s="21">
        <v>63</v>
      </c>
      <c r="Z31" s="21">
        <v>0</v>
      </c>
      <c r="AA31" s="21">
        <v>9</v>
      </c>
      <c r="AB31" s="21">
        <v>13.5</v>
      </c>
      <c r="AC31" s="21">
        <v>22.5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0</v>
      </c>
      <c r="BD31" s="21">
        <v>0</v>
      </c>
      <c r="BE31" s="21">
        <v>0</v>
      </c>
      <c r="BF31" s="21">
        <v>0</v>
      </c>
      <c r="BG31" s="21">
        <v>0</v>
      </c>
      <c r="BH31" s="21">
        <v>0</v>
      </c>
      <c r="BI31" s="21">
        <v>0</v>
      </c>
      <c r="BJ31" s="19">
        <v>43237</v>
      </c>
      <c r="BK31" s="18" t="s">
        <v>79</v>
      </c>
      <c r="BL31" s="21">
        <v>0</v>
      </c>
      <c r="BM31" s="21">
        <v>0</v>
      </c>
      <c r="BN31" s="21">
        <v>0</v>
      </c>
      <c r="BO31" s="21">
        <v>0</v>
      </c>
      <c r="BP31" s="21">
        <v>18</v>
      </c>
      <c r="BQ31" s="21">
        <v>0</v>
      </c>
      <c r="BR31" s="21">
        <v>36</v>
      </c>
      <c r="BS31" s="21">
        <v>0</v>
      </c>
      <c r="BT31" s="21">
        <v>0</v>
      </c>
      <c r="BU31" s="21">
        <v>0</v>
      </c>
      <c r="BV31" s="21">
        <v>0</v>
      </c>
      <c r="BW31" s="21">
        <v>0</v>
      </c>
      <c r="BX31" s="21">
        <v>0</v>
      </c>
      <c r="BY31" s="21">
        <v>0</v>
      </c>
      <c r="BZ31" s="21">
        <v>0</v>
      </c>
      <c r="CA31" s="21">
        <v>0</v>
      </c>
      <c r="CB31" s="21">
        <v>0</v>
      </c>
      <c r="CC31" s="21">
        <v>0</v>
      </c>
      <c r="CD31" s="21">
        <v>0</v>
      </c>
      <c r="CE31" s="21">
        <v>0</v>
      </c>
      <c r="CF31" s="21">
        <v>0</v>
      </c>
      <c r="CG31" s="21">
        <v>0</v>
      </c>
      <c r="CH31" s="21">
        <v>0</v>
      </c>
      <c r="CI31" s="21">
        <v>0</v>
      </c>
      <c r="CJ31" s="21">
        <v>0</v>
      </c>
      <c r="CK31" s="21">
        <v>0</v>
      </c>
      <c r="CL31" s="21">
        <v>0</v>
      </c>
      <c r="CM31" s="21">
        <v>0</v>
      </c>
      <c r="CN31" s="21">
        <v>0</v>
      </c>
      <c r="CO31" s="21">
        <v>0</v>
      </c>
      <c r="CP31" s="21">
        <v>0</v>
      </c>
      <c r="CQ31" s="21">
        <v>0</v>
      </c>
      <c r="CR31" s="21">
        <v>0</v>
      </c>
      <c r="CS31" s="21">
        <v>0</v>
      </c>
      <c r="CT31" s="21">
        <v>0</v>
      </c>
      <c r="CU31" s="21">
        <v>0</v>
      </c>
      <c r="CV31" s="21">
        <v>0</v>
      </c>
      <c r="CW31" s="21">
        <v>0</v>
      </c>
      <c r="CX31" s="21">
        <v>0</v>
      </c>
      <c r="CY31" s="21">
        <v>0</v>
      </c>
      <c r="CZ31" s="21">
        <v>0</v>
      </c>
      <c r="DA31" s="21">
        <v>0</v>
      </c>
      <c r="DB31" s="21">
        <v>0</v>
      </c>
      <c r="DC31" s="21">
        <v>0</v>
      </c>
      <c r="DD31" s="21">
        <v>0</v>
      </c>
      <c r="DE31" s="21">
        <v>80.599999999999994</v>
      </c>
      <c r="DF31" s="19">
        <v>43132</v>
      </c>
      <c r="DG31" t="e">
        <f>VLOOKUP(D31,#REF!,2,FALSE)</f>
        <v>#REF!</v>
      </c>
    </row>
    <row r="32" spans="1:111" x14ac:dyDescent="0.25">
      <c r="A32" s="18" t="s">
        <v>192</v>
      </c>
      <c r="B32" s="18" t="s">
        <v>78</v>
      </c>
      <c r="C32" s="18" t="s">
        <v>212</v>
      </c>
      <c r="D32" s="18" t="s">
        <v>16</v>
      </c>
      <c r="E32" s="19">
        <v>43191</v>
      </c>
      <c r="F32" s="18" t="s">
        <v>194</v>
      </c>
      <c r="G32" s="18" t="s">
        <v>195</v>
      </c>
      <c r="H32" s="20">
        <v>30</v>
      </c>
      <c r="I32" s="21">
        <v>97.75</v>
      </c>
      <c r="J32" s="20">
        <v>0</v>
      </c>
      <c r="K32" s="20">
        <v>0</v>
      </c>
      <c r="L32" s="21">
        <v>88.36</v>
      </c>
      <c r="M32" s="19">
        <v>43070</v>
      </c>
      <c r="N32" s="20">
        <v>0.5</v>
      </c>
      <c r="O32" s="21">
        <v>493.27</v>
      </c>
      <c r="P32" s="21">
        <v>0</v>
      </c>
      <c r="Q32" s="21">
        <v>27.86</v>
      </c>
      <c r="R32" s="21">
        <v>41.79</v>
      </c>
      <c r="S32" s="21">
        <v>14.66</v>
      </c>
      <c r="T32" s="21">
        <v>69.650000000000006</v>
      </c>
      <c r="U32" s="21">
        <v>29.33</v>
      </c>
      <c r="V32" s="21">
        <v>0</v>
      </c>
      <c r="W32" s="21">
        <v>20.53</v>
      </c>
      <c r="X32" s="21">
        <v>30.79</v>
      </c>
      <c r="Y32" s="21">
        <v>51.32</v>
      </c>
      <c r="Z32" s="21">
        <v>0</v>
      </c>
      <c r="AA32" s="21">
        <v>7.33</v>
      </c>
      <c r="AB32" s="21">
        <v>11</v>
      </c>
      <c r="AC32" s="21">
        <v>18.329999999999998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19">
        <v>43237</v>
      </c>
      <c r="BK32" s="18" t="s">
        <v>79</v>
      </c>
      <c r="BL32" s="21">
        <v>0</v>
      </c>
      <c r="BM32" s="21">
        <v>0</v>
      </c>
      <c r="BN32" s="21">
        <v>0</v>
      </c>
      <c r="BO32" s="21">
        <v>0</v>
      </c>
      <c r="BP32" s="21">
        <v>14.66</v>
      </c>
      <c r="BQ32" s="21">
        <v>0</v>
      </c>
      <c r="BR32" s="21">
        <v>29.33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1">
        <v>0</v>
      </c>
      <c r="BZ32" s="21">
        <v>0</v>
      </c>
      <c r="CA32" s="21">
        <v>0</v>
      </c>
      <c r="CB32" s="21">
        <v>0</v>
      </c>
      <c r="CC32" s="21">
        <v>0</v>
      </c>
      <c r="CD32" s="21">
        <v>0</v>
      </c>
      <c r="CE32" s="21">
        <v>0</v>
      </c>
      <c r="CF32" s="21">
        <v>0</v>
      </c>
      <c r="CG32" s="21">
        <v>0</v>
      </c>
      <c r="CH32" s="21">
        <v>0</v>
      </c>
      <c r="CI32" s="21">
        <v>0</v>
      </c>
      <c r="CJ32" s="21">
        <v>0</v>
      </c>
      <c r="CK32" s="21">
        <v>0</v>
      </c>
      <c r="CL32" s="21">
        <v>0</v>
      </c>
      <c r="CM32" s="21">
        <v>0</v>
      </c>
      <c r="CN32" s="21">
        <v>0</v>
      </c>
      <c r="CO32" s="21">
        <v>0</v>
      </c>
      <c r="CP32" s="21">
        <v>0</v>
      </c>
      <c r="CQ32" s="21">
        <v>0</v>
      </c>
      <c r="CR32" s="21">
        <v>0</v>
      </c>
      <c r="CS32" s="21">
        <v>0</v>
      </c>
      <c r="CT32" s="21">
        <v>0</v>
      </c>
      <c r="CU32" s="21">
        <v>0</v>
      </c>
      <c r="CV32" s="21">
        <v>0</v>
      </c>
      <c r="CW32" s="21">
        <v>0</v>
      </c>
      <c r="CX32" s="21">
        <v>0</v>
      </c>
      <c r="CY32" s="21">
        <v>0</v>
      </c>
      <c r="CZ32" s="21">
        <v>0</v>
      </c>
      <c r="DA32" s="21">
        <v>0</v>
      </c>
      <c r="DB32" s="21">
        <v>0</v>
      </c>
      <c r="DC32" s="21">
        <v>0</v>
      </c>
      <c r="DD32" s="21">
        <v>0</v>
      </c>
      <c r="DE32" s="21">
        <v>80.599999999999994</v>
      </c>
      <c r="DF32" s="19">
        <v>43132</v>
      </c>
      <c r="DG32" t="e">
        <f>VLOOKUP(D32,#REF!,2,FALSE)</f>
        <v>#REF!</v>
      </c>
    </row>
    <row r="33" spans="1:111" x14ac:dyDescent="0.25">
      <c r="A33" s="18" t="s">
        <v>192</v>
      </c>
      <c r="B33" s="18" t="s">
        <v>78</v>
      </c>
      <c r="C33" s="18" t="s">
        <v>212</v>
      </c>
      <c r="D33" s="18" t="s">
        <v>17</v>
      </c>
      <c r="E33" s="19">
        <v>43191</v>
      </c>
      <c r="F33" s="18" t="s">
        <v>194</v>
      </c>
      <c r="G33" s="18" t="s">
        <v>195</v>
      </c>
      <c r="H33" s="20">
        <v>30</v>
      </c>
      <c r="I33" s="21">
        <v>92.35</v>
      </c>
      <c r="J33" s="20">
        <v>0</v>
      </c>
      <c r="K33" s="20">
        <v>0</v>
      </c>
      <c r="L33" s="21">
        <v>88.36</v>
      </c>
      <c r="M33" s="19">
        <v>43070</v>
      </c>
      <c r="N33" s="20">
        <v>0.5</v>
      </c>
      <c r="O33" s="21">
        <v>493.27</v>
      </c>
      <c r="P33" s="21">
        <v>0</v>
      </c>
      <c r="Q33" s="21">
        <v>26.32</v>
      </c>
      <c r="R33" s="21">
        <v>39.479999999999997</v>
      </c>
      <c r="S33" s="21">
        <v>13.85</v>
      </c>
      <c r="T33" s="21">
        <v>65.8</v>
      </c>
      <c r="U33" s="21">
        <v>27.71</v>
      </c>
      <c r="V33" s="21">
        <v>0</v>
      </c>
      <c r="W33" s="21">
        <v>19.39</v>
      </c>
      <c r="X33" s="21">
        <v>29.09</v>
      </c>
      <c r="Y33" s="21">
        <v>48.48</v>
      </c>
      <c r="Z33" s="21">
        <v>0</v>
      </c>
      <c r="AA33" s="21">
        <v>6.93</v>
      </c>
      <c r="AB33" s="21">
        <v>10.39</v>
      </c>
      <c r="AC33" s="21">
        <v>17.32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v>0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v>0</v>
      </c>
      <c r="BH33" s="21">
        <v>0</v>
      </c>
      <c r="BI33" s="21">
        <v>0</v>
      </c>
      <c r="BJ33" s="19">
        <v>43237</v>
      </c>
      <c r="BK33" s="18" t="s">
        <v>79</v>
      </c>
      <c r="BL33" s="21">
        <v>0</v>
      </c>
      <c r="BM33" s="21">
        <v>0</v>
      </c>
      <c r="BN33" s="21">
        <v>0</v>
      </c>
      <c r="BO33" s="21">
        <v>0</v>
      </c>
      <c r="BP33" s="21">
        <v>13.85</v>
      </c>
      <c r="BQ33" s="21">
        <v>0</v>
      </c>
      <c r="BR33" s="21">
        <v>27.71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1">
        <v>0</v>
      </c>
      <c r="CM33" s="21">
        <v>0</v>
      </c>
      <c r="CN33" s="21">
        <v>0</v>
      </c>
      <c r="CO33" s="21">
        <v>0</v>
      </c>
      <c r="CP33" s="21">
        <v>0</v>
      </c>
      <c r="CQ33" s="21">
        <v>0</v>
      </c>
      <c r="CR33" s="21">
        <v>0</v>
      </c>
      <c r="CS33" s="21">
        <v>0</v>
      </c>
      <c r="CT33" s="21">
        <v>0</v>
      </c>
      <c r="CU33" s="21">
        <v>0</v>
      </c>
      <c r="CV33" s="21">
        <v>0</v>
      </c>
      <c r="CW33" s="21">
        <v>0</v>
      </c>
      <c r="CX33" s="21">
        <v>0</v>
      </c>
      <c r="CY33" s="21">
        <v>0</v>
      </c>
      <c r="CZ33" s="21">
        <v>0</v>
      </c>
      <c r="DA33" s="21">
        <v>0</v>
      </c>
      <c r="DB33" s="21">
        <v>0</v>
      </c>
      <c r="DC33" s="21">
        <v>0</v>
      </c>
      <c r="DD33" s="21">
        <v>0</v>
      </c>
      <c r="DE33" s="21">
        <v>80.599999999999994</v>
      </c>
      <c r="DF33" s="19">
        <v>43132</v>
      </c>
      <c r="DG33" t="e">
        <f>VLOOKUP(D33,#REF!,2,FALSE)</f>
        <v>#REF!</v>
      </c>
    </row>
    <row r="34" spans="1:111" x14ac:dyDescent="0.25">
      <c r="A34" s="18" t="s">
        <v>192</v>
      </c>
      <c r="B34" s="18" t="s">
        <v>78</v>
      </c>
      <c r="C34" s="18" t="s">
        <v>212</v>
      </c>
      <c r="D34" s="18" t="s">
        <v>24</v>
      </c>
      <c r="E34" s="19">
        <v>43191</v>
      </c>
      <c r="F34" s="18" t="s">
        <v>194</v>
      </c>
      <c r="G34" s="18" t="s">
        <v>195</v>
      </c>
      <c r="H34" s="20">
        <v>30</v>
      </c>
      <c r="I34" s="21">
        <v>120</v>
      </c>
      <c r="J34" s="20">
        <v>0</v>
      </c>
      <c r="K34" s="20">
        <v>0</v>
      </c>
      <c r="L34" s="21">
        <v>88.36</v>
      </c>
      <c r="M34" s="19">
        <v>43070</v>
      </c>
      <c r="N34" s="20">
        <v>0.5</v>
      </c>
      <c r="O34" s="21">
        <v>493.27</v>
      </c>
      <c r="P34" s="21">
        <v>0</v>
      </c>
      <c r="Q34" s="21">
        <v>34.200000000000003</v>
      </c>
      <c r="R34" s="21">
        <v>51.3</v>
      </c>
      <c r="S34" s="21">
        <v>18</v>
      </c>
      <c r="T34" s="21">
        <v>85.5</v>
      </c>
      <c r="U34" s="21">
        <v>36</v>
      </c>
      <c r="V34" s="21">
        <v>0</v>
      </c>
      <c r="W34" s="21">
        <v>25.2</v>
      </c>
      <c r="X34" s="21">
        <v>37.799999999999997</v>
      </c>
      <c r="Y34" s="21">
        <v>63</v>
      </c>
      <c r="Z34" s="21">
        <v>0</v>
      </c>
      <c r="AA34" s="21">
        <v>9</v>
      </c>
      <c r="AB34" s="21">
        <v>13.5</v>
      </c>
      <c r="AC34" s="21">
        <v>22.5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</v>
      </c>
      <c r="AW34" s="21">
        <v>0</v>
      </c>
      <c r="AX34" s="21">
        <v>0</v>
      </c>
      <c r="AY34" s="21">
        <v>0</v>
      </c>
      <c r="AZ34" s="21">
        <v>0</v>
      </c>
      <c r="BA34" s="21">
        <v>0</v>
      </c>
      <c r="BB34" s="21">
        <v>0</v>
      </c>
      <c r="BC34" s="21">
        <v>0</v>
      </c>
      <c r="BD34" s="21">
        <v>0</v>
      </c>
      <c r="BE34" s="21">
        <v>0</v>
      </c>
      <c r="BF34" s="21">
        <v>0</v>
      </c>
      <c r="BG34" s="21">
        <v>0</v>
      </c>
      <c r="BH34" s="21">
        <v>0</v>
      </c>
      <c r="BI34" s="21">
        <v>0</v>
      </c>
      <c r="BJ34" s="19">
        <v>43237</v>
      </c>
      <c r="BK34" s="18" t="s">
        <v>79</v>
      </c>
      <c r="BL34" s="21">
        <v>0</v>
      </c>
      <c r="BM34" s="21">
        <v>0</v>
      </c>
      <c r="BN34" s="21">
        <v>0</v>
      </c>
      <c r="BO34" s="21">
        <v>0</v>
      </c>
      <c r="BP34" s="21">
        <v>18</v>
      </c>
      <c r="BQ34" s="21">
        <v>0</v>
      </c>
      <c r="BR34" s="21">
        <v>36</v>
      </c>
      <c r="BS34" s="21">
        <v>0</v>
      </c>
      <c r="BT34" s="21">
        <v>0</v>
      </c>
      <c r="BU34" s="21">
        <v>0</v>
      </c>
      <c r="BV34" s="21">
        <v>0</v>
      </c>
      <c r="BW34" s="21">
        <v>0</v>
      </c>
      <c r="BX34" s="21">
        <v>0</v>
      </c>
      <c r="BY34" s="21">
        <v>0</v>
      </c>
      <c r="BZ34" s="21">
        <v>0</v>
      </c>
      <c r="CA34" s="21">
        <v>0</v>
      </c>
      <c r="CB34" s="21">
        <v>0</v>
      </c>
      <c r="CC34" s="21">
        <v>0</v>
      </c>
      <c r="CD34" s="21">
        <v>0</v>
      </c>
      <c r="CE34" s="21">
        <v>0</v>
      </c>
      <c r="CF34" s="21">
        <v>0</v>
      </c>
      <c r="CG34" s="21">
        <v>0</v>
      </c>
      <c r="CH34" s="21">
        <v>0</v>
      </c>
      <c r="CI34" s="21">
        <v>0</v>
      </c>
      <c r="CJ34" s="21">
        <v>0</v>
      </c>
      <c r="CK34" s="21">
        <v>0</v>
      </c>
      <c r="CL34" s="21">
        <v>0</v>
      </c>
      <c r="CM34" s="21">
        <v>0</v>
      </c>
      <c r="CN34" s="21">
        <v>0</v>
      </c>
      <c r="CO34" s="21">
        <v>0</v>
      </c>
      <c r="CP34" s="21">
        <v>0</v>
      </c>
      <c r="CQ34" s="21">
        <v>0</v>
      </c>
      <c r="CR34" s="21">
        <v>0</v>
      </c>
      <c r="CS34" s="21">
        <v>0</v>
      </c>
      <c r="CT34" s="21">
        <v>0</v>
      </c>
      <c r="CU34" s="21">
        <v>0</v>
      </c>
      <c r="CV34" s="21">
        <v>0</v>
      </c>
      <c r="CW34" s="21">
        <v>0</v>
      </c>
      <c r="CX34" s="21">
        <v>0</v>
      </c>
      <c r="CY34" s="21">
        <v>0</v>
      </c>
      <c r="CZ34" s="21">
        <v>0</v>
      </c>
      <c r="DA34" s="21">
        <v>0</v>
      </c>
      <c r="DB34" s="21">
        <v>0</v>
      </c>
      <c r="DC34" s="21">
        <v>0</v>
      </c>
      <c r="DD34" s="21">
        <v>0</v>
      </c>
      <c r="DE34" s="21">
        <v>80.599999999999994</v>
      </c>
      <c r="DF34" s="19">
        <v>43132</v>
      </c>
      <c r="DG34" t="e">
        <f>VLOOKUP(D34,#REF!,2,FALSE)</f>
        <v>#REF!</v>
      </c>
    </row>
    <row r="35" spans="1:111" x14ac:dyDescent="0.25">
      <c r="A35" s="18" t="s">
        <v>192</v>
      </c>
      <c r="B35" s="18" t="s">
        <v>78</v>
      </c>
      <c r="C35" s="18" t="s">
        <v>212</v>
      </c>
      <c r="D35" s="18" t="s">
        <v>12</v>
      </c>
      <c r="E35" s="19">
        <v>43191</v>
      </c>
      <c r="F35" s="18" t="s">
        <v>194</v>
      </c>
      <c r="G35" s="18" t="s">
        <v>195</v>
      </c>
      <c r="H35" s="20">
        <v>30</v>
      </c>
      <c r="I35" s="21">
        <v>800.02</v>
      </c>
      <c r="J35" s="20">
        <v>0</v>
      </c>
      <c r="K35" s="20">
        <v>0</v>
      </c>
      <c r="L35" s="21">
        <v>88.36</v>
      </c>
      <c r="M35" s="19">
        <v>43070</v>
      </c>
      <c r="N35" s="20">
        <v>0.5</v>
      </c>
      <c r="O35" s="21">
        <v>493.27</v>
      </c>
      <c r="P35" s="21">
        <v>251.2</v>
      </c>
      <c r="Q35" s="21">
        <v>228</v>
      </c>
      <c r="R35" s="21">
        <v>342.01</v>
      </c>
      <c r="S35" s="21">
        <v>120</v>
      </c>
      <c r="T35" s="21">
        <v>570.01</v>
      </c>
      <c r="U35" s="21">
        <v>240.01</v>
      </c>
      <c r="V35" s="21">
        <v>184.21</v>
      </c>
      <c r="W35" s="21">
        <v>168</v>
      </c>
      <c r="X35" s="21">
        <v>252.01</v>
      </c>
      <c r="Y35" s="21">
        <v>420.01</v>
      </c>
      <c r="Z35" s="21">
        <v>66.989999999999995</v>
      </c>
      <c r="AA35" s="21">
        <v>60</v>
      </c>
      <c r="AB35" s="21">
        <v>90</v>
      </c>
      <c r="AC35" s="21">
        <v>150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19">
        <v>43237</v>
      </c>
      <c r="BK35" s="18" t="s">
        <v>79</v>
      </c>
      <c r="BL35" s="21">
        <v>0</v>
      </c>
      <c r="BM35" s="21">
        <v>0</v>
      </c>
      <c r="BN35" s="21">
        <v>0</v>
      </c>
      <c r="BO35" s="21">
        <v>0</v>
      </c>
      <c r="BP35" s="21">
        <v>120</v>
      </c>
      <c r="BQ35" s="21">
        <v>0</v>
      </c>
      <c r="BR35" s="21">
        <v>240.01</v>
      </c>
      <c r="BS35" s="21">
        <v>66.989999999999995</v>
      </c>
      <c r="BT35" s="21">
        <v>0</v>
      </c>
      <c r="BU35" s="21">
        <v>0</v>
      </c>
      <c r="BV35" s="21">
        <v>0</v>
      </c>
      <c r="BW35" s="21">
        <v>184.21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80.599999999999994</v>
      </c>
      <c r="DF35" s="19">
        <v>43132</v>
      </c>
      <c r="DG35" t="e">
        <f>VLOOKUP(D35,#REF!,2,FALSE)</f>
        <v>#REF!</v>
      </c>
    </row>
    <row r="36" spans="1:111" x14ac:dyDescent="0.25">
      <c r="A36" s="18" t="s">
        <v>192</v>
      </c>
      <c r="B36" s="18" t="s">
        <v>78</v>
      </c>
      <c r="C36" s="18" t="s">
        <v>212</v>
      </c>
      <c r="D36" s="18" t="s">
        <v>53</v>
      </c>
      <c r="E36" s="19">
        <v>43191</v>
      </c>
      <c r="F36" s="18" t="s">
        <v>194</v>
      </c>
      <c r="G36" s="18" t="s">
        <v>195</v>
      </c>
      <c r="H36" s="20">
        <v>30</v>
      </c>
      <c r="I36" s="21">
        <v>120</v>
      </c>
      <c r="J36" s="20">
        <v>0</v>
      </c>
      <c r="K36" s="20">
        <v>0</v>
      </c>
      <c r="L36" s="21">
        <v>88.36</v>
      </c>
      <c r="M36" s="19">
        <v>43070</v>
      </c>
      <c r="N36" s="20">
        <v>0.5</v>
      </c>
      <c r="O36" s="21">
        <v>493.27</v>
      </c>
      <c r="P36" s="21">
        <v>0</v>
      </c>
      <c r="Q36" s="21">
        <v>34.200000000000003</v>
      </c>
      <c r="R36" s="21">
        <v>51.3</v>
      </c>
      <c r="S36" s="21">
        <v>18</v>
      </c>
      <c r="T36" s="21">
        <v>85.5</v>
      </c>
      <c r="U36" s="21">
        <v>36</v>
      </c>
      <c r="V36" s="21">
        <v>0</v>
      </c>
      <c r="W36" s="21">
        <v>25.2</v>
      </c>
      <c r="X36" s="21">
        <v>37.799999999999997</v>
      </c>
      <c r="Y36" s="21">
        <v>63</v>
      </c>
      <c r="Z36" s="21">
        <v>0</v>
      </c>
      <c r="AA36" s="21">
        <v>9</v>
      </c>
      <c r="AB36" s="21">
        <v>13.5</v>
      </c>
      <c r="AC36" s="21">
        <v>22.5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19">
        <v>43237</v>
      </c>
      <c r="BK36" s="18" t="s">
        <v>203</v>
      </c>
      <c r="BL36" s="21">
        <v>0</v>
      </c>
      <c r="BM36" s="21">
        <v>0</v>
      </c>
      <c r="BN36" s="21">
        <v>0</v>
      </c>
      <c r="BO36" s="21">
        <v>0</v>
      </c>
      <c r="BP36" s="21">
        <v>18</v>
      </c>
      <c r="BQ36" s="21">
        <v>0</v>
      </c>
      <c r="BR36" s="21">
        <v>36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80.599999999999994</v>
      </c>
      <c r="DF36" s="19">
        <v>43132</v>
      </c>
      <c r="DG36" t="e">
        <f>VLOOKUP(D36,#REF!,2,FALSE)</f>
        <v>#REF!</v>
      </c>
    </row>
    <row r="37" spans="1:111" x14ac:dyDescent="0.25">
      <c r="A37" s="18" t="s">
        <v>192</v>
      </c>
      <c r="B37" s="18" t="s">
        <v>78</v>
      </c>
      <c r="C37" s="18" t="s">
        <v>212</v>
      </c>
      <c r="D37" s="18" t="s">
        <v>7</v>
      </c>
      <c r="E37" s="19">
        <v>43191</v>
      </c>
      <c r="F37" s="18" t="s">
        <v>194</v>
      </c>
      <c r="G37" s="18" t="s">
        <v>195</v>
      </c>
      <c r="H37" s="20">
        <v>30</v>
      </c>
      <c r="I37" s="21">
        <v>120</v>
      </c>
      <c r="J37" s="20">
        <v>0</v>
      </c>
      <c r="K37" s="20">
        <v>0</v>
      </c>
      <c r="L37" s="21">
        <v>88.36</v>
      </c>
      <c r="M37" s="19">
        <v>43070</v>
      </c>
      <c r="N37" s="20">
        <v>0.5</v>
      </c>
      <c r="O37" s="21">
        <v>493.27</v>
      </c>
      <c r="P37" s="21">
        <v>0</v>
      </c>
      <c r="Q37" s="21">
        <v>34.200000000000003</v>
      </c>
      <c r="R37" s="21">
        <v>51.3</v>
      </c>
      <c r="S37" s="21">
        <v>18</v>
      </c>
      <c r="T37" s="21">
        <v>85.5</v>
      </c>
      <c r="U37" s="21">
        <v>36</v>
      </c>
      <c r="V37" s="21">
        <v>0</v>
      </c>
      <c r="W37" s="21">
        <v>25.2</v>
      </c>
      <c r="X37" s="21">
        <v>37.799999999999997</v>
      </c>
      <c r="Y37" s="21">
        <v>63</v>
      </c>
      <c r="Z37" s="21">
        <v>0</v>
      </c>
      <c r="AA37" s="21">
        <v>9</v>
      </c>
      <c r="AB37" s="21">
        <v>13.5</v>
      </c>
      <c r="AC37" s="21">
        <v>22.5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19">
        <v>43237</v>
      </c>
      <c r="BK37" s="18" t="s">
        <v>203</v>
      </c>
      <c r="BL37" s="21">
        <v>0</v>
      </c>
      <c r="BM37" s="21">
        <v>0</v>
      </c>
      <c r="BN37" s="21">
        <v>0</v>
      </c>
      <c r="BO37" s="21">
        <v>0</v>
      </c>
      <c r="BP37" s="21">
        <v>18</v>
      </c>
      <c r="BQ37" s="21">
        <v>0</v>
      </c>
      <c r="BR37" s="21">
        <v>36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80.599999999999994</v>
      </c>
      <c r="DF37" s="19">
        <v>43132</v>
      </c>
      <c r="DG37" t="e">
        <f>VLOOKUP(D37,#REF!,2,FALSE)</f>
        <v>#REF!</v>
      </c>
    </row>
    <row r="38" spans="1:111" x14ac:dyDescent="0.25">
      <c r="A38" s="18" t="s">
        <v>192</v>
      </c>
      <c r="B38" s="18" t="s">
        <v>78</v>
      </c>
      <c r="C38" s="18" t="s">
        <v>212</v>
      </c>
      <c r="D38" s="18" t="s">
        <v>4</v>
      </c>
      <c r="E38" s="19">
        <v>43191</v>
      </c>
      <c r="F38" s="18" t="s">
        <v>194</v>
      </c>
      <c r="G38" s="18" t="s">
        <v>195</v>
      </c>
      <c r="H38" s="20">
        <v>30</v>
      </c>
      <c r="I38" s="21">
        <v>120</v>
      </c>
      <c r="J38" s="20">
        <v>0</v>
      </c>
      <c r="K38" s="20">
        <v>0</v>
      </c>
      <c r="L38" s="21">
        <v>88.36</v>
      </c>
      <c r="M38" s="19">
        <v>43070</v>
      </c>
      <c r="N38" s="20">
        <v>0.5</v>
      </c>
      <c r="O38" s="21">
        <v>493.27</v>
      </c>
      <c r="P38" s="21">
        <v>0</v>
      </c>
      <c r="Q38" s="21">
        <v>34.200000000000003</v>
      </c>
      <c r="R38" s="21">
        <v>51.3</v>
      </c>
      <c r="S38" s="21">
        <v>18</v>
      </c>
      <c r="T38" s="21">
        <v>85.5</v>
      </c>
      <c r="U38" s="21">
        <v>36</v>
      </c>
      <c r="V38" s="21">
        <v>0</v>
      </c>
      <c r="W38" s="21">
        <v>25.2</v>
      </c>
      <c r="X38" s="21">
        <v>37.799999999999997</v>
      </c>
      <c r="Y38" s="21">
        <v>63</v>
      </c>
      <c r="Z38" s="21">
        <v>0</v>
      </c>
      <c r="AA38" s="21">
        <v>9</v>
      </c>
      <c r="AB38" s="21">
        <v>13.5</v>
      </c>
      <c r="AC38" s="21">
        <v>22.5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0</v>
      </c>
      <c r="AZ38" s="21">
        <v>0</v>
      </c>
      <c r="BA38" s="21">
        <v>0</v>
      </c>
      <c r="BB38" s="21">
        <v>0</v>
      </c>
      <c r="BC38" s="21">
        <v>0</v>
      </c>
      <c r="BD38" s="21">
        <v>0</v>
      </c>
      <c r="BE38" s="21">
        <v>0</v>
      </c>
      <c r="BF38" s="21">
        <v>0</v>
      </c>
      <c r="BG38" s="21">
        <v>0</v>
      </c>
      <c r="BH38" s="21">
        <v>0</v>
      </c>
      <c r="BI38" s="21">
        <v>0</v>
      </c>
      <c r="BJ38" s="19">
        <v>43237</v>
      </c>
      <c r="BK38" s="18" t="s">
        <v>203</v>
      </c>
      <c r="BL38" s="21">
        <v>0</v>
      </c>
      <c r="BM38" s="21">
        <v>0</v>
      </c>
      <c r="BN38" s="21">
        <v>0</v>
      </c>
      <c r="BO38" s="21">
        <v>0</v>
      </c>
      <c r="BP38" s="21">
        <v>18</v>
      </c>
      <c r="BQ38" s="21">
        <v>0</v>
      </c>
      <c r="BR38" s="21">
        <v>36</v>
      </c>
      <c r="BS38" s="21">
        <v>0</v>
      </c>
      <c r="BT38" s="21">
        <v>0</v>
      </c>
      <c r="BU38" s="21">
        <v>0</v>
      </c>
      <c r="BV38" s="21">
        <v>0</v>
      </c>
      <c r="BW38" s="21">
        <v>0</v>
      </c>
      <c r="BX38" s="21">
        <v>0</v>
      </c>
      <c r="BY38" s="21">
        <v>0</v>
      </c>
      <c r="BZ38" s="21">
        <v>0</v>
      </c>
      <c r="CA38" s="21">
        <v>0</v>
      </c>
      <c r="CB38" s="21">
        <v>0</v>
      </c>
      <c r="CC38" s="21">
        <v>0</v>
      </c>
      <c r="CD38" s="21">
        <v>0</v>
      </c>
      <c r="CE38" s="21">
        <v>0</v>
      </c>
      <c r="CF38" s="21">
        <v>0</v>
      </c>
      <c r="CG38" s="21">
        <v>0</v>
      </c>
      <c r="CH38" s="21">
        <v>0</v>
      </c>
      <c r="CI38" s="21">
        <v>0</v>
      </c>
      <c r="CJ38" s="21">
        <v>0</v>
      </c>
      <c r="CK38" s="21">
        <v>0</v>
      </c>
      <c r="CL38" s="21">
        <v>0</v>
      </c>
      <c r="CM38" s="21">
        <v>0</v>
      </c>
      <c r="CN38" s="21">
        <v>0</v>
      </c>
      <c r="CO38" s="21">
        <v>0</v>
      </c>
      <c r="CP38" s="21">
        <v>0</v>
      </c>
      <c r="CQ38" s="21">
        <v>0</v>
      </c>
      <c r="CR38" s="21">
        <v>0</v>
      </c>
      <c r="CS38" s="21">
        <v>0</v>
      </c>
      <c r="CT38" s="21">
        <v>0</v>
      </c>
      <c r="CU38" s="21">
        <v>0</v>
      </c>
      <c r="CV38" s="21">
        <v>0</v>
      </c>
      <c r="CW38" s="21">
        <v>0</v>
      </c>
      <c r="CX38" s="21">
        <v>0</v>
      </c>
      <c r="CY38" s="21">
        <v>0</v>
      </c>
      <c r="CZ38" s="21">
        <v>0</v>
      </c>
      <c r="DA38" s="21">
        <v>0</v>
      </c>
      <c r="DB38" s="21">
        <v>0</v>
      </c>
      <c r="DC38" s="21">
        <v>0</v>
      </c>
      <c r="DD38" s="21">
        <v>0</v>
      </c>
      <c r="DE38" s="21">
        <v>80.599999999999994</v>
      </c>
      <c r="DF38" s="19">
        <v>43132</v>
      </c>
      <c r="DG38" t="e">
        <f>VLOOKUP(D38,#REF!,2,FALSE)</f>
        <v>#REF!</v>
      </c>
    </row>
    <row r="39" spans="1:111" x14ac:dyDescent="0.25">
      <c r="A39" s="18" t="s">
        <v>192</v>
      </c>
      <c r="B39" s="18" t="s">
        <v>78</v>
      </c>
      <c r="C39" s="18" t="s">
        <v>212</v>
      </c>
      <c r="D39" s="18" t="s">
        <v>21</v>
      </c>
      <c r="E39" s="19">
        <v>43191</v>
      </c>
      <c r="F39" s="18" t="s">
        <v>194</v>
      </c>
      <c r="G39" s="18" t="s">
        <v>195</v>
      </c>
      <c r="H39" s="20">
        <v>30</v>
      </c>
      <c r="I39" s="21">
        <v>120</v>
      </c>
      <c r="J39" s="20">
        <v>0</v>
      </c>
      <c r="K39" s="20">
        <v>0</v>
      </c>
      <c r="L39" s="21">
        <v>88.36</v>
      </c>
      <c r="M39" s="19">
        <v>43070</v>
      </c>
      <c r="N39" s="20">
        <v>0.5</v>
      </c>
      <c r="O39" s="21">
        <v>493.27</v>
      </c>
      <c r="P39" s="21">
        <v>0</v>
      </c>
      <c r="Q39" s="21">
        <v>34.200000000000003</v>
      </c>
      <c r="R39" s="21">
        <v>51.3</v>
      </c>
      <c r="S39" s="21">
        <v>18</v>
      </c>
      <c r="T39" s="21">
        <v>85.5</v>
      </c>
      <c r="U39" s="21">
        <v>36</v>
      </c>
      <c r="V39" s="21">
        <v>0</v>
      </c>
      <c r="W39" s="21">
        <v>25.2</v>
      </c>
      <c r="X39" s="21">
        <v>37.799999999999997</v>
      </c>
      <c r="Y39" s="21">
        <v>63</v>
      </c>
      <c r="Z39" s="21">
        <v>0</v>
      </c>
      <c r="AA39" s="21">
        <v>9</v>
      </c>
      <c r="AB39" s="21">
        <v>13.5</v>
      </c>
      <c r="AC39" s="21">
        <v>22.5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  <c r="AT39" s="21">
        <v>0</v>
      </c>
      <c r="AU39" s="21">
        <v>0</v>
      </c>
      <c r="AV39" s="21">
        <v>0</v>
      </c>
      <c r="AW39" s="21">
        <v>0</v>
      </c>
      <c r="AX39" s="21">
        <v>0</v>
      </c>
      <c r="AY39" s="21">
        <v>0</v>
      </c>
      <c r="AZ39" s="21">
        <v>0</v>
      </c>
      <c r="BA39" s="21">
        <v>0</v>
      </c>
      <c r="BB39" s="21">
        <v>0</v>
      </c>
      <c r="BC39" s="21">
        <v>0</v>
      </c>
      <c r="BD39" s="21">
        <v>0</v>
      </c>
      <c r="BE39" s="21">
        <v>0</v>
      </c>
      <c r="BF39" s="21">
        <v>0</v>
      </c>
      <c r="BG39" s="21">
        <v>0</v>
      </c>
      <c r="BH39" s="21">
        <v>0</v>
      </c>
      <c r="BI39" s="21">
        <v>0</v>
      </c>
      <c r="BJ39" s="19">
        <v>43237</v>
      </c>
      <c r="BK39" s="18" t="s">
        <v>203</v>
      </c>
      <c r="BL39" s="21">
        <v>0</v>
      </c>
      <c r="BM39" s="21">
        <v>0</v>
      </c>
      <c r="BN39" s="21">
        <v>0</v>
      </c>
      <c r="BO39" s="21">
        <v>0</v>
      </c>
      <c r="BP39" s="21">
        <v>18</v>
      </c>
      <c r="BQ39" s="21">
        <v>0</v>
      </c>
      <c r="BR39" s="21">
        <v>36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80.599999999999994</v>
      </c>
      <c r="DF39" s="19">
        <v>43132</v>
      </c>
      <c r="DG39" t="e">
        <f>VLOOKUP(D39,#REF!,2,FALSE)</f>
        <v>#REF!</v>
      </c>
    </row>
    <row r="40" spans="1:111" x14ac:dyDescent="0.25">
      <c r="A40" s="18" t="s">
        <v>192</v>
      </c>
      <c r="B40" s="18" t="s">
        <v>78</v>
      </c>
      <c r="C40" s="18" t="s">
        <v>212</v>
      </c>
      <c r="D40" s="18" t="s">
        <v>1</v>
      </c>
      <c r="E40" s="19">
        <v>43191</v>
      </c>
      <c r="F40" s="18" t="s">
        <v>194</v>
      </c>
      <c r="G40" s="18" t="s">
        <v>195</v>
      </c>
      <c r="H40" s="20">
        <v>30</v>
      </c>
      <c r="I40" s="21">
        <v>92.35</v>
      </c>
      <c r="J40" s="20">
        <v>2</v>
      </c>
      <c r="K40" s="20">
        <v>0</v>
      </c>
      <c r="L40" s="21">
        <v>88.36</v>
      </c>
      <c r="M40" s="19">
        <v>43070</v>
      </c>
      <c r="N40" s="20">
        <v>0.5</v>
      </c>
      <c r="O40" s="21">
        <v>460.39</v>
      </c>
      <c r="P40" s="21">
        <v>0</v>
      </c>
      <c r="Q40" s="21">
        <v>24.56</v>
      </c>
      <c r="R40" s="21">
        <v>36.85</v>
      </c>
      <c r="S40" s="21">
        <v>12.93</v>
      </c>
      <c r="T40" s="21">
        <v>61.41</v>
      </c>
      <c r="U40" s="21">
        <v>25.86</v>
      </c>
      <c r="V40" s="21">
        <v>0</v>
      </c>
      <c r="W40" s="21">
        <v>18.100000000000001</v>
      </c>
      <c r="X40" s="21">
        <v>27.15</v>
      </c>
      <c r="Y40" s="21">
        <v>45.25</v>
      </c>
      <c r="Z40" s="21">
        <v>0</v>
      </c>
      <c r="AA40" s="21">
        <v>6.46</v>
      </c>
      <c r="AB40" s="21">
        <v>9.6999999999999993</v>
      </c>
      <c r="AC40" s="21">
        <v>16.16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  <c r="AT40" s="21">
        <v>0</v>
      </c>
      <c r="AU40" s="21">
        <v>0</v>
      </c>
      <c r="AV40" s="21">
        <v>0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21">
        <v>0</v>
      </c>
      <c r="BC40" s="21">
        <v>0</v>
      </c>
      <c r="BD40" s="21">
        <v>0</v>
      </c>
      <c r="BE40" s="21">
        <v>0</v>
      </c>
      <c r="BF40" s="21">
        <v>0</v>
      </c>
      <c r="BG40" s="21">
        <v>0</v>
      </c>
      <c r="BH40" s="21">
        <v>0</v>
      </c>
      <c r="BI40" s="21">
        <v>0</v>
      </c>
      <c r="BJ40" s="19">
        <v>43237</v>
      </c>
      <c r="BK40" s="18" t="s">
        <v>79</v>
      </c>
      <c r="BL40" s="21">
        <v>0</v>
      </c>
      <c r="BM40" s="21">
        <v>0</v>
      </c>
      <c r="BN40" s="21">
        <v>0</v>
      </c>
      <c r="BO40" s="21">
        <v>0</v>
      </c>
      <c r="BP40" s="21">
        <v>12.93</v>
      </c>
      <c r="BQ40" s="21">
        <v>0</v>
      </c>
      <c r="BR40" s="21">
        <v>25.86</v>
      </c>
      <c r="BS40" s="21">
        <v>0</v>
      </c>
      <c r="BT40" s="21">
        <v>0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1">
        <v>0</v>
      </c>
      <c r="CA40" s="21">
        <v>0</v>
      </c>
      <c r="CB40" s="21">
        <v>0</v>
      </c>
      <c r="CC40" s="21">
        <v>0</v>
      </c>
      <c r="CD40" s="21">
        <v>0</v>
      </c>
      <c r="CE40" s="21">
        <v>0</v>
      </c>
      <c r="CF40" s="21">
        <v>0</v>
      </c>
      <c r="CG40" s="21">
        <v>0</v>
      </c>
      <c r="CH40" s="21">
        <v>0</v>
      </c>
      <c r="CI40" s="21">
        <v>0</v>
      </c>
      <c r="CJ40" s="21">
        <v>0</v>
      </c>
      <c r="CK40" s="21">
        <v>0</v>
      </c>
      <c r="CL40" s="21">
        <v>0</v>
      </c>
      <c r="CM40" s="21">
        <v>0</v>
      </c>
      <c r="CN40" s="21">
        <v>0</v>
      </c>
      <c r="CO40" s="21">
        <v>0</v>
      </c>
      <c r="CP40" s="21">
        <v>0</v>
      </c>
      <c r="CQ40" s="21">
        <v>0</v>
      </c>
      <c r="CR40" s="21">
        <v>0</v>
      </c>
      <c r="CS40" s="21">
        <v>0</v>
      </c>
      <c r="CT40" s="21">
        <v>0</v>
      </c>
      <c r="CU40" s="21">
        <v>0</v>
      </c>
      <c r="CV40" s="21">
        <v>0</v>
      </c>
      <c r="CW40" s="21">
        <v>0</v>
      </c>
      <c r="CX40" s="21">
        <v>0</v>
      </c>
      <c r="CY40" s="21">
        <v>0</v>
      </c>
      <c r="CZ40" s="21">
        <v>0</v>
      </c>
      <c r="DA40" s="21">
        <v>0</v>
      </c>
      <c r="DB40" s="21">
        <v>0</v>
      </c>
      <c r="DC40" s="21">
        <v>0</v>
      </c>
      <c r="DD40" s="21">
        <v>0</v>
      </c>
      <c r="DE40" s="21">
        <v>80.599999999999994</v>
      </c>
      <c r="DF40" s="19">
        <v>43132</v>
      </c>
      <c r="DG40" t="e">
        <f>VLOOKUP(D40,#REF!,2,FALSE)</f>
        <v>#REF!</v>
      </c>
    </row>
    <row r="41" spans="1:111" x14ac:dyDescent="0.25">
      <c r="A41" s="18" t="s">
        <v>192</v>
      </c>
      <c r="B41" s="18" t="s">
        <v>78</v>
      </c>
      <c r="C41" s="18" t="s">
        <v>212</v>
      </c>
      <c r="D41" s="18" t="s">
        <v>15</v>
      </c>
      <c r="E41" s="19">
        <v>43191</v>
      </c>
      <c r="F41" s="18" t="s">
        <v>194</v>
      </c>
      <c r="G41" s="18" t="s">
        <v>195</v>
      </c>
      <c r="H41" s="20">
        <v>30</v>
      </c>
      <c r="I41" s="21">
        <v>92.35</v>
      </c>
      <c r="J41" s="20">
        <v>0</v>
      </c>
      <c r="K41" s="20">
        <v>0</v>
      </c>
      <c r="L41" s="21">
        <v>88.36</v>
      </c>
      <c r="M41" s="19">
        <v>43070</v>
      </c>
      <c r="N41" s="20">
        <v>0.5</v>
      </c>
      <c r="O41" s="21">
        <v>493.27</v>
      </c>
      <c r="P41" s="21">
        <v>0</v>
      </c>
      <c r="Q41" s="21">
        <v>26.32</v>
      </c>
      <c r="R41" s="21">
        <v>39.479999999999997</v>
      </c>
      <c r="S41" s="21">
        <v>13.85</v>
      </c>
      <c r="T41" s="21">
        <v>65.8</v>
      </c>
      <c r="U41" s="21">
        <v>27.71</v>
      </c>
      <c r="V41" s="21">
        <v>0</v>
      </c>
      <c r="W41" s="21">
        <v>19.39</v>
      </c>
      <c r="X41" s="21">
        <v>29.09</v>
      </c>
      <c r="Y41" s="21">
        <v>48.48</v>
      </c>
      <c r="Z41" s="21">
        <v>0</v>
      </c>
      <c r="AA41" s="21">
        <v>6.93</v>
      </c>
      <c r="AB41" s="21">
        <v>10.39</v>
      </c>
      <c r="AC41" s="21">
        <v>17.32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1">
        <v>0</v>
      </c>
      <c r="BE41" s="21">
        <v>0</v>
      </c>
      <c r="BF41" s="21">
        <v>0</v>
      </c>
      <c r="BG41" s="21">
        <v>0</v>
      </c>
      <c r="BH41" s="21">
        <v>0</v>
      </c>
      <c r="BI41" s="21">
        <v>0</v>
      </c>
      <c r="BJ41" s="19">
        <v>43237</v>
      </c>
      <c r="BK41" s="18" t="s">
        <v>203</v>
      </c>
      <c r="BL41" s="21">
        <v>0</v>
      </c>
      <c r="BM41" s="21">
        <v>0</v>
      </c>
      <c r="BN41" s="21">
        <v>0</v>
      </c>
      <c r="BO41" s="21">
        <v>0</v>
      </c>
      <c r="BP41" s="21">
        <v>13.85</v>
      </c>
      <c r="BQ41" s="21">
        <v>0</v>
      </c>
      <c r="BR41" s="21">
        <v>27.71</v>
      </c>
      <c r="BS41" s="21">
        <v>0</v>
      </c>
      <c r="BT41" s="21">
        <v>0</v>
      </c>
      <c r="BU41" s="21">
        <v>0</v>
      </c>
      <c r="BV41" s="21">
        <v>0</v>
      </c>
      <c r="BW41" s="21">
        <v>0</v>
      </c>
      <c r="BX41" s="21">
        <v>0</v>
      </c>
      <c r="BY41" s="21">
        <v>0</v>
      </c>
      <c r="BZ41" s="21">
        <v>0</v>
      </c>
      <c r="CA41" s="21">
        <v>0</v>
      </c>
      <c r="CB41" s="21">
        <v>0</v>
      </c>
      <c r="CC41" s="21">
        <v>0</v>
      </c>
      <c r="CD41" s="21">
        <v>0</v>
      </c>
      <c r="CE41" s="21">
        <v>0</v>
      </c>
      <c r="CF41" s="21">
        <v>0</v>
      </c>
      <c r="CG41" s="21">
        <v>0</v>
      </c>
      <c r="CH41" s="21">
        <v>0</v>
      </c>
      <c r="CI41" s="21">
        <v>0</v>
      </c>
      <c r="CJ41" s="21">
        <v>0</v>
      </c>
      <c r="CK41" s="21">
        <v>0</v>
      </c>
      <c r="CL41" s="21">
        <v>0</v>
      </c>
      <c r="CM41" s="21">
        <v>0</v>
      </c>
      <c r="CN41" s="21">
        <v>0</v>
      </c>
      <c r="CO41" s="21">
        <v>0</v>
      </c>
      <c r="CP41" s="21">
        <v>0</v>
      </c>
      <c r="CQ41" s="21">
        <v>0</v>
      </c>
      <c r="CR41" s="21">
        <v>0</v>
      </c>
      <c r="CS41" s="21">
        <v>0</v>
      </c>
      <c r="CT41" s="21">
        <v>0</v>
      </c>
      <c r="CU41" s="21">
        <v>0</v>
      </c>
      <c r="CV41" s="21">
        <v>0</v>
      </c>
      <c r="CW41" s="21">
        <v>0</v>
      </c>
      <c r="CX41" s="21">
        <v>0</v>
      </c>
      <c r="CY41" s="21">
        <v>0</v>
      </c>
      <c r="CZ41" s="21">
        <v>0</v>
      </c>
      <c r="DA41" s="21">
        <v>0</v>
      </c>
      <c r="DB41" s="21">
        <v>0</v>
      </c>
      <c r="DC41" s="21">
        <v>0</v>
      </c>
      <c r="DD41" s="21">
        <v>0</v>
      </c>
      <c r="DE41" s="21">
        <v>80.599999999999994</v>
      </c>
      <c r="DF41" s="19">
        <v>43132</v>
      </c>
      <c r="DG41" t="e">
        <f>VLOOKUP(D41,#REF!,2,FALSE)</f>
        <v>#REF!</v>
      </c>
    </row>
    <row r="42" spans="1:111" x14ac:dyDescent="0.25">
      <c r="A42" s="18" t="s">
        <v>192</v>
      </c>
      <c r="B42" s="18" t="s">
        <v>78</v>
      </c>
      <c r="C42" s="18" t="s">
        <v>212</v>
      </c>
      <c r="D42" s="18" t="s">
        <v>14</v>
      </c>
      <c r="E42" s="19">
        <v>43191</v>
      </c>
      <c r="F42" s="18" t="s">
        <v>194</v>
      </c>
      <c r="G42" s="18" t="s">
        <v>195</v>
      </c>
      <c r="H42" s="20">
        <v>30</v>
      </c>
      <c r="I42" s="21">
        <v>120</v>
      </c>
      <c r="J42" s="20">
        <v>0</v>
      </c>
      <c r="K42" s="20">
        <v>0</v>
      </c>
      <c r="L42" s="21">
        <v>88.36</v>
      </c>
      <c r="M42" s="19">
        <v>43070</v>
      </c>
      <c r="N42" s="20">
        <v>0.5</v>
      </c>
      <c r="O42" s="21">
        <v>493.27</v>
      </c>
      <c r="P42" s="21">
        <v>0</v>
      </c>
      <c r="Q42" s="21">
        <v>34.200000000000003</v>
      </c>
      <c r="R42" s="21">
        <v>51.3</v>
      </c>
      <c r="S42" s="21">
        <v>18</v>
      </c>
      <c r="T42" s="21">
        <v>85.5</v>
      </c>
      <c r="U42" s="21">
        <v>36</v>
      </c>
      <c r="V42" s="21">
        <v>0</v>
      </c>
      <c r="W42" s="21">
        <v>25.2</v>
      </c>
      <c r="X42" s="21">
        <v>37.799999999999997</v>
      </c>
      <c r="Y42" s="21">
        <v>63</v>
      </c>
      <c r="Z42" s="21">
        <v>0</v>
      </c>
      <c r="AA42" s="21">
        <v>9</v>
      </c>
      <c r="AB42" s="21">
        <v>13.5</v>
      </c>
      <c r="AC42" s="21">
        <v>22.5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19">
        <v>43237</v>
      </c>
      <c r="BK42" s="18" t="s">
        <v>79</v>
      </c>
      <c r="BL42" s="21">
        <v>0</v>
      </c>
      <c r="BM42" s="21">
        <v>0</v>
      </c>
      <c r="BN42" s="21">
        <v>0</v>
      </c>
      <c r="BO42" s="21">
        <v>0</v>
      </c>
      <c r="BP42" s="21">
        <v>18</v>
      </c>
      <c r="BQ42" s="21">
        <v>0</v>
      </c>
      <c r="BR42" s="21">
        <v>36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80.599999999999994</v>
      </c>
      <c r="DF42" s="19">
        <v>43132</v>
      </c>
      <c r="DG42" t="e">
        <f>VLOOKUP(D42,#REF!,2,FALSE)</f>
        <v>#REF!</v>
      </c>
    </row>
    <row r="43" spans="1:111" x14ac:dyDescent="0.25">
      <c r="A43" s="18" t="s">
        <v>192</v>
      </c>
      <c r="B43" s="18" t="s">
        <v>78</v>
      </c>
      <c r="C43" s="18" t="s">
        <v>212</v>
      </c>
      <c r="D43" s="18" t="s">
        <v>10</v>
      </c>
      <c r="E43" s="19">
        <v>43191</v>
      </c>
      <c r="F43" s="18" t="s">
        <v>194</v>
      </c>
      <c r="G43" s="18" t="s">
        <v>195</v>
      </c>
      <c r="H43" s="20">
        <v>30</v>
      </c>
      <c r="I43" s="21">
        <v>120</v>
      </c>
      <c r="J43" s="20">
        <v>0</v>
      </c>
      <c r="K43" s="20">
        <v>0</v>
      </c>
      <c r="L43" s="21">
        <v>88.36</v>
      </c>
      <c r="M43" s="19">
        <v>43070</v>
      </c>
      <c r="N43" s="20">
        <v>0.5</v>
      </c>
      <c r="O43" s="21">
        <v>493.27</v>
      </c>
      <c r="P43" s="21">
        <v>0</v>
      </c>
      <c r="Q43" s="21">
        <v>34.200000000000003</v>
      </c>
      <c r="R43" s="21">
        <v>51.3</v>
      </c>
      <c r="S43" s="21">
        <v>18</v>
      </c>
      <c r="T43" s="21">
        <v>85.5</v>
      </c>
      <c r="U43" s="21">
        <v>36</v>
      </c>
      <c r="V43" s="21">
        <v>0</v>
      </c>
      <c r="W43" s="21">
        <v>25.2</v>
      </c>
      <c r="X43" s="21">
        <v>37.799999999999997</v>
      </c>
      <c r="Y43" s="21">
        <v>63</v>
      </c>
      <c r="Z43" s="21">
        <v>0</v>
      </c>
      <c r="AA43" s="21">
        <v>9</v>
      </c>
      <c r="AB43" s="21">
        <v>13.5</v>
      </c>
      <c r="AC43" s="21">
        <v>22.5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19">
        <v>43237</v>
      </c>
      <c r="BK43" s="18" t="s">
        <v>79</v>
      </c>
      <c r="BL43" s="21">
        <v>0</v>
      </c>
      <c r="BM43" s="21">
        <v>0</v>
      </c>
      <c r="BN43" s="21">
        <v>0</v>
      </c>
      <c r="BO43" s="21">
        <v>0</v>
      </c>
      <c r="BP43" s="21">
        <v>18</v>
      </c>
      <c r="BQ43" s="21">
        <v>0</v>
      </c>
      <c r="BR43" s="21">
        <v>36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80.599999999999994</v>
      </c>
      <c r="DF43" s="19">
        <v>43132</v>
      </c>
      <c r="DG43" t="e">
        <f>VLOOKUP(D43,#REF!,2,FALSE)</f>
        <v>#REF!</v>
      </c>
    </row>
    <row r="44" spans="1:111" x14ac:dyDescent="0.25">
      <c r="A44" s="18" t="s">
        <v>192</v>
      </c>
      <c r="B44" s="18" t="s">
        <v>78</v>
      </c>
      <c r="C44" s="18" t="s">
        <v>212</v>
      </c>
      <c r="D44" s="18" t="s">
        <v>62</v>
      </c>
      <c r="E44" s="19">
        <v>43191</v>
      </c>
      <c r="F44" s="18" t="s">
        <v>194</v>
      </c>
      <c r="G44" s="18" t="s">
        <v>195</v>
      </c>
      <c r="H44" s="20">
        <v>30</v>
      </c>
      <c r="I44" s="21">
        <v>92.36</v>
      </c>
      <c r="J44" s="20">
        <v>0</v>
      </c>
      <c r="K44" s="20">
        <v>0</v>
      </c>
      <c r="L44" s="21">
        <v>88.36</v>
      </c>
      <c r="M44" s="19">
        <v>43070</v>
      </c>
      <c r="N44" s="20">
        <v>0.5</v>
      </c>
      <c r="O44" s="21">
        <v>493.27</v>
      </c>
      <c r="P44" s="21">
        <v>0</v>
      </c>
      <c r="Q44" s="21">
        <v>26.33</v>
      </c>
      <c r="R44" s="21">
        <v>39.479999999999997</v>
      </c>
      <c r="S44" s="21">
        <v>13.85</v>
      </c>
      <c r="T44" s="21">
        <v>65.81</v>
      </c>
      <c r="U44" s="21">
        <v>27.71</v>
      </c>
      <c r="V44" s="21">
        <v>0</v>
      </c>
      <c r="W44" s="21">
        <v>19.399999999999999</v>
      </c>
      <c r="X44" s="21">
        <v>29.09</v>
      </c>
      <c r="Y44" s="21">
        <v>48.49</v>
      </c>
      <c r="Z44" s="21">
        <v>0</v>
      </c>
      <c r="AA44" s="21">
        <v>6.93</v>
      </c>
      <c r="AB44" s="21">
        <v>10.39</v>
      </c>
      <c r="AC44" s="21">
        <v>17.32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0</v>
      </c>
      <c r="AU44" s="21">
        <v>0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19">
        <v>43237</v>
      </c>
      <c r="BK44" s="18" t="s">
        <v>79</v>
      </c>
      <c r="BL44" s="21">
        <v>0</v>
      </c>
      <c r="BM44" s="21">
        <v>0</v>
      </c>
      <c r="BN44" s="21">
        <v>0</v>
      </c>
      <c r="BO44" s="21">
        <v>0</v>
      </c>
      <c r="BP44" s="21">
        <v>13.85</v>
      </c>
      <c r="BQ44" s="21">
        <v>0</v>
      </c>
      <c r="BR44" s="21">
        <v>27.71</v>
      </c>
      <c r="BS44" s="21">
        <v>0</v>
      </c>
      <c r="BT44" s="21">
        <v>0</v>
      </c>
      <c r="BU44" s="21">
        <v>0</v>
      </c>
      <c r="BV44" s="21">
        <v>0</v>
      </c>
      <c r="BW44" s="21">
        <v>0</v>
      </c>
      <c r="BX44" s="21">
        <v>0</v>
      </c>
      <c r="BY44" s="21">
        <v>0</v>
      </c>
      <c r="BZ44" s="21">
        <v>0</v>
      </c>
      <c r="CA44" s="21">
        <v>0</v>
      </c>
      <c r="CB44" s="21">
        <v>0</v>
      </c>
      <c r="CC44" s="21">
        <v>0</v>
      </c>
      <c r="CD44" s="21">
        <v>0</v>
      </c>
      <c r="CE44" s="21">
        <v>0</v>
      </c>
      <c r="CF44" s="21">
        <v>0</v>
      </c>
      <c r="CG44" s="21">
        <v>0</v>
      </c>
      <c r="CH44" s="21">
        <v>0</v>
      </c>
      <c r="CI44" s="21">
        <v>0</v>
      </c>
      <c r="CJ44" s="21">
        <v>0</v>
      </c>
      <c r="CK44" s="21">
        <v>0</v>
      </c>
      <c r="CL44" s="21">
        <v>0</v>
      </c>
      <c r="CM44" s="21">
        <v>0</v>
      </c>
      <c r="CN44" s="21">
        <v>0</v>
      </c>
      <c r="CO44" s="21">
        <v>0</v>
      </c>
      <c r="CP44" s="21">
        <v>0</v>
      </c>
      <c r="CQ44" s="21">
        <v>0</v>
      </c>
      <c r="CR44" s="21">
        <v>0</v>
      </c>
      <c r="CS44" s="21">
        <v>0</v>
      </c>
      <c r="CT44" s="21">
        <v>0</v>
      </c>
      <c r="CU44" s="21">
        <v>0</v>
      </c>
      <c r="CV44" s="21">
        <v>0</v>
      </c>
      <c r="CW44" s="21">
        <v>0</v>
      </c>
      <c r="CX44" s="21">
        <v>0</v>
      </c>
      <c r="CY44" s="21">
        <v>0</v>
      </c>
      <c r="CZ44" s="21">
        <v>0</v>
      </c>
      <c r="DA44" s="21">
        <v>0</v>
      </c>
      <c r="DB44" s="21">
        <v>0</v>
      </c>
      <c r="DC44" s="21">
        <v>0</v>
      </c>
      <c r="DD44" s="21">
        <v>0</v>
      </c>
      <c r="DE44" s="21">
        <v>80.599999999999994</v>
      </c>
      <c r="DF44" s="19">
        <v>43132</v>
      </c>
      <c r="DG44" t="e">
        <f>VLOOKUP(D44,#REF!,2,FALSE)</f>
        <v>#REF!</v>
      </c>
    </row>
    <row r="45" spans="1:111" x14ac:dyDescent="0.25">
      <c r="A45" s="18" t="s">
        <v>192</v>
      </c>
      <c r="B45" s="18" t="s">
        <v>78</v>
      </c>
      <c r="C45" s="18" t="s">
        <v>212</v>
      </c>
      <c r="D45" s="18" t="s">
        <v>8</v>
      </c>
      <c r="E45" s="19">
        <v>43191</v>
      </c>
      <c r="F45" s="18" t="s">
        <v>194</v>
      </c>
      <c r="G45" s="18" t="s">
        <v>195</v>
      </c>
      <c r="H45" s="20">
        <v>30</v>
      </c>
      <c r="I45" s="21">
        <v>120</v>
      </c>
      <c r="J45" s="20">
        <v>0</v>
      </c>
      <c r="K45" s="20">
        <v>0</v>
      </c>
      <c r="L45" s="21">
        <v>88.36</v>
      </c>
      <c r="M45" s="19">
        <v>43070</v>
      </c>
      <c r="N45" s="20">
        <v>0.5</v>
      </c>
      <c r="O45" s="21">
        <v>493.27</v>
      </c>
      <c r="P45" s="21">
        <v>0</v>
      </c>
      <c r="Q45" s="21">
        <v>34.200000000000003</v>
      </c>
      <c r="R45" s="21">
        <v>51.3</v>
      </c>
      <c r="S45" s="21">
        <v>18</v>
      </c>
      <c r="T45" s="21">
        <v>85.5</v>
      </c>
      <c r="U45" s="21">
        <v>36</v>
      </c>
      <c r="V45" s="21">
        <v>0</v>
      </c>
      <c r="W45" s="21">
        <v>25.2</v>
      </c>
      <c r="X45" s="21">
        <v>37.799999999999997</v>
      </c>
      <c r="Y45" s="21">
        <v>63</v>
      </c>
      <c r="Z45" s="21">
        <v>0</v>
      </c>
      <c r="AA45" s="21">
        <v>9</v>
      </c>
      <c r="AB45" s="21">
        <v>13.5</v>
      </c>
      <c r="AC45" s="21">
        <v>22.5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  <c r="AT45" s="21">
        <v>0</v>
      </c>
      <c r="AU45" s="21">
        <v>0</v>
      </c>
      <c r="AV45" s="21">
        <v>0</v>
      </c>
      <c r="AW45" s="21">
        <v>0</v>
      </c>
      <c r="AX45" s="21">
        <v>0</v>
      </c>
      <c r="AY45" s="21">
        <v>0</v>
      </c>
      <c r="AZ45" s="21">
        <v>0</v>
      </c>
      <c r="BA45" s="21">
        <v>0</v>
      </c>
      <c r="BB45" s="21">
        <v>0</v>
      </c>
      <c r="BC45" s="21">
        <v>0</v>
      </c>
      <c r="BD45" s="21">
        <v>0</v>
      </c>
      <c r="BE45" s="21">
        <v>0</v>
      </c>
      <c r="BF45" s="21">
        <v>0</v>
      </c>
      <c r="BG45" s="21">
        <v>0</v>
      </c>
      <c r="BH45" s="21">
        <v>0</v>
      </c>
      <c r="BI45" s="21">
        <v>0</v>
      </c>
      <c r="BJ45" s="19">
        <v>43237</v>
      </c>
      <c r="BK45" s="18" t="s">
        <v>203</v>
      </c>
      <c r="BL45" s="21">
        <v>0</v>
      </c>
      <c r="BM45" s="21">
        <v>0</v>
      </c>
      <c r="BN45" s="21">
        <v>0</v>
      </c>
      <c r="BO45" s="21">
        <v>0</v>
      </c>
      <c r="BP45" s="21">
        <v>18</v>
      </c>
      <c r="BQ45" s="21">
        <v>0</v>
      </c>
      <c r="BR45" s="21">
        <v>36</v>
      </c>
      <c r="BS45" s="21">
        <v>0</v>
      </c>
      <c r="BT45" s="21">
        <v>0</v>
      </c>
      <c r="BU45" s="21">
        <v>0</v>
      </c>
      <c r="BV45" s="21">
        <v>0</v>
      </c>
      <c r="BW45" s="21">
        <v>0</v>
      </c>
      <c r="BX45" s="21">
        <v>0</v>
      </c>
      <c r="BY45" s="21">
        <v>0</v>
      </c>
      <c r="BZ45" s="21">
        <v>0</v>
      </c>
      <c r="CA45" s="21">
        <v>0</v>
      </c>
      <c r="CB45" s="21">
        <v>0</v>
      </c>
      <c r="CC45" s="21">
        <v>0</v>
      </c>
      <c r="CD45" s="21">
        <v>0</v>
      </c>
      <c r="CE45" s="21">
        <v>0</v>
      </c>
      <c r="CF45" s="21">
        <v>0</v>
      </c>
      <c r="CG45" s="21">
        <v>0</v>
      </c>
      <c r="CH45" s="21">
        <v>0</v>
      </c>
      <c r="CI45" s="21">
        <v>0</v>
      </c>
      <c r="CJ45" s="21">
        <v>0</v>
      </c>
      <c r="CK45" s="21">
        <v>0</v>
      </c>
      <c r="CL45" s="21">
        <v>0</v>
      </c>
      <c r="CM45" s="21">
        <v>0</v>
      </c>
      <c r="CN45" s="21">
        <v>0</v>
      </c>
      <c r="CO45" s="21">
        <v>0</v>
      </c>
      <c r="CP45" s="21">
        <v>0</v>
      </c>
      <c r="CQ45" s="21">
        <v>0</v>
      </c>
      <c r="CR45" s="21">
        <v>0</v>
      </c>
      <c r="CS45" s="21">
        <v>0</v>
      </c>
      <c r="CT45" s="21">
        <v>0</v>
      </c>
      <c r="CU45" s="21">
        <v>0</v>
      </c>
      <c r="CV45" s="21">
        <v>0</v>
      </c>
      <c r="CW45" s="21">
        <v>0</v>
      </c>
      <c r="CX45" s="21">
        <v>0</v>
      </c>
      <c r="CY45" s="21">
        <v>0</v>
      </c>
      <c r="CZ45" s="21">
        <v>0</v>
      </c>
      <c r="DA45" s="21">
        <v>0</v>
      </c>
      <c r="DB45" s="21">
        <v>0</v>
      </c>
      <c r="DC45" s="21">
        <v>0</v>
      </c>
      <c r="DD45" s="21">
        <v>0</v>
      </c>
      <c r="DE45" s="21">
        <v>80.599999999999994</v>
      </c>
      <c r="DF45" s="19">
        <v>43132</v>
      </c>
      <c r="DG45" t="e">
        <f>VLOOKUP(D45,#REF!,2,FALSE)</f>
        <v>#REF!</v>
      </c>
    </row>
    <row r="46" spans="1:111" x14ac:dyDescent="0.25">
      <c r="A46" s="18" t="s">
        <v>192</v>
      </c>
      <c r="B46" s="18" t="s">
        <v>78</v>
      </c>
      <c r="C46" s="18" t="s">
        <v>212</v>
      </c>
      <c r="D46" s="18" t="s">
        <v>64</v>
      </c>
      <c r="E46" s="19">
        <v>43204</v>
      </c>
      <c r="F46" s="18" t="s">
        <v>199</v>
      </c>
      <c r="G46" s="18" t="s">
        <v>195</v>
      </c>
      <c r="H46" s="20">
        <v>17</v>
      </c>
      <c r="I46" s="21">
        <v>92.36</v>
      </c>
      <c r="J46" s="20">
        <v>0</v>
      </c>
      <c r="K46" s="20">
        <v>0</v>
      </c>
      <c r="L46" s="21">
        <v>88.36</v>
      </c>
      <c r="M46" s="19">
        <v>43070</v>
      </c>
      <c r="N46" s="20">
        <v>0.5</v>
      </c>
      <c r="O46" s="21">
        <v>279.52</v>
      </c>
      <c r="P46" s="21">
        <v>0</v>
      </c>
      <c r="Q46" s="21">
        <v>14.92</v>
      </c>
      <c r="R46" s="21">
        <v>22.38</v>
      </c>
      <c r="S46" s="21">
        <v>7.85</v>
      </c>
      <c r="T46" s="21">
        <v>37.29</v>
      </c>
      <c r="U46" s="21">
        <v>15.7</v>
      </c>
      <c r="V46" s="21">
        <v>0</v>
      </c>
      <c r="W46" s="21">
        <v>10.99</v>
      </c>
      <c r="X46" s="21">
        <v>16.489999999999998</v>
      </c>
      <c r="Y46" s="21">
        <v>27.48</v>
      </c>
      <c r="Z46" s="21">
        <v>0</v>
      </c>
      <c r="AA46" s="21">
        <v>3.93</v>
      </c>
      <c r="AB46" s="21">
        <v>5.89</v>
      </c>
      <c r="AC46" s="21">
        <v>9.81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21">
        <v>0</v>
      </c>
      <c r="AU46" s="21">
        <v>0</v>
      </c>
      <c r="AV46" s="21">
        <v>0</v>
      </c>
      <c r="AW46" s="21">
        <v>0</v>
      </c>
      <c r="AX46" s="21">
        <v>0</v>
      </c>
      <c r="AY46" s="21">
        <v>0</v>
      </c>
      <c r="AZ46" s="21">
        <v>0</v>
      </c>
      <c r="BA46" s="21">
        <v>0</v>
      </c>
      <c r="BB46" s="21">
        <v>0</v>
      </c>
      <c r="BC46" s="21">
        <v>0</v>
      </c>
      <c r="BD46" s="21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19">
        <v>43237</v>
      </c>
      <c r="BK46" s="18" t="s">
        <v>79</v>
      </c>
      <c r="BL46" s="21">
        <v>0</v>
      </c>
      <c r="BM46" s="21">
        <v>0</v>
      </c>
      <c r="BN46" s="21">
        <v>0</v>
      </c>
      <c r="BO46" s="21">
        <v>0</v>
      </c>
      <c r="BP46" s="21">
        <v>7.85</v>
      </c>
      <c r="BQ46" s="21">
        <v>0</v>
      </c>
      <c r="BR46" s="21">
        <v>15.7</v>
      </c>
      <c r="BS46" s="21">
        <v>0</v>
      </c>
      <c r="BT46" s="21">
        <v>0</v>
      </c>
      <c r="BU46" s="21">
        <v>0</v>
      </c>
      <c r="BV46" s="21">
        <v>0</v>
      </c>
      <c r="BW46" s="21">
        <v>0</v>
      </c>
      <c r="BX46" s="21">
        <v>0</v>
      </c>
      <c r="BY46" s="21">
        <v>0</v>
      </c>
      <c r="BZ46" s="21">
        <v>0</v>
      </c>
      <c r="CA46" s="21">
        <v>0</v>
      </c>
      <c r="CB46" s="21">
        <v>0</v>
      </c>
      <c r="CC46" s="21">
        <v>0</v>
      </c>
      <c r="CD46" s="21">
        <v>0</v>
      </c>
      <c r="CE46" s="21">
        <v>0</v>
      </c>
      <c r="CF46" s="21">
        <v>0</v>
      </c>
      <c r="CG46" s="21">
        <v>0</v>
      </c>
      <c r="CH46" s="21">
        <v>0</v>
      </c>
      <c r="CI46" s="21">
        <v>0</v>
      </c>
      <c r="CJ46" s="21">
        <v>0</v>
      </c>
      <c r="CK46" s="21">
        <v>0</v>
      </c>
      <c r="CL46" s="21">
        <v>0</v>
      </c>
      <c r="CM46" s="21">
        <v>0</v>
      </c>
      <c r="CN46" s="21">
        <v>0</v>
      </c>
      <c r="CO46" s="21">
        <v>0</v>
      </c>
      <c r="CP46" s="21">
        <v>0</v>
      </c>
      <c r="CQ46" s="21">
        <v>0</v>
      </c>
      <c r="CR46" s="21">
        <v>0</v>
      </c>
      <c r="CS46" s="21">
        <v>0</v>
      </c>
      <c r="CT46" s="21">
        <v>0</v>
      </c>
      <c r="CU46" s="21">
        <v>0</v>
      </c>
      <c r="CV46" s="21">
        <v>0</v>
      </c>
      <c r="CW46" s="21">
        <v>0</v>
      </c>
      <c r="CX46" s="21">
        <v>0</v>
      </c>
      <c r="CY46" s="21">
        <v>0</v>
      </c>
      <c r="CZ46" s="21">
        <v>0</v>
      </c>
      <c r="DA46" s="21">
        <v>0</v>
      </c>
      <c r="DB46" s="21">
        <v>0</v>
      </c>
      <c r="DC46" s="21">
        <v>0</v>
      </c>
      <c r="DD46" s="21">
        <v>0</v>
      </c>
      <c r="DE46" s="21">
        <v>80.599999999999994</v>
      </c>
      <c r="DF46" s="19">
        <v>43132</v>
      </c>
      <c r="DG46" t="e">
        <f>VLOOKUP(D46,#REF!,2,FALSE)</f>
        <v>#REF!</v>
      </c>
    </row>
    <row r="47" spans="1:111" x14ac:dyDescent="0.25">
      <c r="A47" s="18" t="s">
        <v>192</v>
      </c>
      <c r="B47" s="18" t="s">
        <v>78</v>
      </c>
      <c r="C47" s="18" t="s">
        <v>212</v>
      </c>
      <c r="D47" s="18" t="s">
        <v>41</v>
      </c>
      <c r="E47" s="19">
        <v>43191</v>
      </c>
      <c r="F47" s="18" t="s">
        <v>194</v>
      </c>
      <c r="G47" s="18" t="s">
        <v>195</v>
      </c>
      <c r="H47" s="20">
        <v>30</v>
      </c>
      <c r="I47" s="21">
        <v>120</v>
      </c>
      <c r="J47" s="20">
        <v>0</v>
      </c>
      <c r="K47" s="20">
        <v>0</v>
      </c>
      <c r="L47" s="21">
        <v>88.36</v>
      </c>
      <c r="M47" s="19">
        <v>43070</v>
      </c>
      <c r="N47" s="20">
        <v>0.5</v>
      </c>
      <c r="O47" s="21">
        <v>493.27</v>
      </c>
      <c r="P47" s="21">
        <v>0</v>
      </c>
      <c r="Q47" s="21">
        <v>34.200000000000003</v>
      </c>
      <c r="R47" s="21">
        <v>51.3</v>
      </c>
      <c r="S47" s="21">
        <v>18</v>
      </c>
      <c r="T47" s="21">
        <v>85.5</v>
      </c>
      <c r="U47" s="21">
        <v>36</v>
      </c>
      <c r="V47" s="21">
        <v>0</v>
      </c>
      <c r="W47" s="21">
        <v>25.2</v>
      </c>
      <c r="X47" s="21">
        <v>37.799999999999997</v>
      </c>
      <c r="Y47" s="21">
        <v>63</v>
      </c>
      <c r="Z47" s="21">
        <v>0</v>
      </c>
      <c r="AA47" s="21">
        <v>9</v>
      </c>
      <c r="AB47" s="21">
        <v>13.5</v>
      </c>
      <c r="AC47" s="21">
        <v>22.5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19">
        <v>43237</v>
      </c>
      <c r="BK47" s="18" t="s">
        <v>79</v>
      </c>
      <c r="BL47" s="21">
        <v>0</v>
      </c>
      <c r="BM47" s="21">
        <v>0</v>
      </c>
      <c r="BN47" s="21">
        <v>0</v>
      </c>
      <c r="BO47" s="21">
        <v>0</v>
      </c>
      <c r="BP47" s="21">
        <v>18</v>
      </c>
      <c r="BQ47" s="21">
        <v>0</v>
      </c>
      <c r="BR47" s="21">
        <v>36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1">
        <v>0</v>
      </c>
      <c r="BY47" s="21">
        <v>0</v>
      </c>
      <c r="BZ47" s="21">
        <v>0</v>
      </c>
      <c r="CA47" s="21">
        <v>0</v>
      </c>
      <c r="CB47" s="21">
        <v>0</v>
      </c>
      <c r="CC47" s="21">
        <v>0</v>
      </c>
      <c r="CD47" s="21">
        <v>0</v>
      </c>
      <c r="CE47" s="21">
        <v>0</v>
      </c>
      <c r="CF47" s="21">
        <v>0</v>
      </c>
      <c r="CG47" s="21">
        <v>0</v>
      </c>
      <c r="CH47" s="21">
        <v>0</v>
      </c>
      <c r="CI47" s="21">
        <v>0</v>
      </c>
      <c r="CJ47" s="21">
        <v>0</v>
      </c>
      <c r="CK47" s="21">
        <v>0</v>
      </c>
      <c r="CL47" s="21">
        <v>0</v>
      </c>
      <c r="CM47" s="21">
        <v>0</v>
      </c>
      <c r="CN47" s="21">
        <v>0</v>
      </c>
      <c r="CO47" s="21">
        <v>0</v>
      </c>
      <c r="CP47" s="21">
        <v>0</v>
      </c>
      <c r="CQ47" s="21">
        <v>0</v>
      </c>
      <c r="CR47" s="21">
        <v>0</v>
      </c>
      <c r="CS47" s="21">
        <v>0</v>
      </c>
      <c r="CT47" s="21">
        <v>0</v>
      </c>
      <c r="CU47" s="21">
        <v>0</v>
      </c>
      <c r="CV47" s="21">
        <v>0</v>
      </c>
      <c r="CW47" s="21">
        <v>0</v>
      </c>
      <c r="CX47" s="21">
        <v>0</v>
      </c>
      <c r="CY47" s="21">
        <v>0</v>
      </c>
      <c r="CZ47" s="21">
        <v>0</v>
      </c>
      <c r="DA47" s="21">
        <v>0</v>
      </c>
      <c r="DB47" s="21">
        <v>0</v>
      </c>
      <c r="DC47" s="21">
        <v>0</v>
      </c>
      <c r="DD47" s="21">
        <v>0</v>
      </c>
      <c r="DE47" s="21">
        <v>80.599999999999994</v>
      </c>
      <c r="DF47" s="19">
        <v>43132</v>
      </c>
      <c r="DG47" t="e">
        <f>VLOOKUP(D47,#REF!,2,FALSE)</f>
        <v>#REF!</v>
      </c>
    </row>
    <row r="48" spans="1:111" x14ac:dyDescent="0.25">
      <c r="A48" s="18" t="s">
        <v>192</v>
      </c>
      <c r="B48" s="18" t="s">
        <v>78</v>
      </c>
      <c r="C48" s="18" t="s">
        <v>212</v>
      </c>
      <c r="D48" s="18" t="s">
        <v>42</v>
      </c>
      <c r="E48" s="19">
        <v>43191</v>
      </c>
      <c r="F48" s="18" t="s">
        <v>194</v>
      </c>
      <c r="G48" s="18" t="s">
        <v>195</v>
      </c>
      <c r="H48" s="20">
        <v>30</v>
      </c>
      <c r="I48" s="21">
        <v>120</v>
      </c>
      <c r="J48" s="20">
        <v>0</v>
      </c>
      <c r="K48" s="20">
        <v>0</v>
      </c>
      <c r="L48" s="21">
        <v>88.36</v>
      </c>
      <c r="M48" s="19">
        <v>43070</v>
      </c>
      <c r="N48" s="20">
        <v>0.5</v>
      </c>
      <c r="O48" s="21">
        <v>493.27</v>
      </c>
      <c r="P48" s="21">
        <v>0</v>
      </c>
      <c r="Q48" s="21">
        <v>34.200000000000003</v>
      </c>
      <c r="R48" s="21">
        <v>51.3</v>
      </c>
      <c r="S48" s="21">
        <v>18</v>
      </c>
      <c r="T48" s="21">
        <v>85.5</v>
      </c>
      <c r="U48" s="21">
        <v>36</v>
      </c>
      <c r="V48" s="21">
        <v>0</v>
      </c>
      <c r="W48" s="21">
        <v>25.2</v>
      </c>
      <c r="X48" s="21">
        <v>37.799999999999997</v>
      </c>
      <c r="Y48" s="21">
        <v>63</v>
      </c>
      <c r="Z48" s="21">
        <v>0</v>
      </c>
      <c r="AA48" s="21">
        <v>9</v>
      </c>
      <c r="AB48" s="21">
        <v>13.5</v>
      </c>
      <c r="AC48" s="21">
        <v>22.5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19">
        <v>43237</v>
      </c>
      <c r="BK48" s="18" t="s">
        <v>79</v>
      </c>
      <c r="BL48" s="21">
        <v>0</v>
      </c>
      <c r="BM48" s="21">
        <v>0</v>
      </c>
      <c r="BN48" s="21">
        <v>0</v>
      </c>
      <c r="BO48" s="21">
        <v>0</v>
      </c>
      <c r="BP48" s="21">
        <v>18</v>
      </c>
      <c r="BQ48" s="21">
        <v>0</v>
      </c>
      <c r="BR48" s="21">
        <v>36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80.599999999999994</v>
      </c>
      <c r="DF48" s="19">
        <v>43132</v>
      </c>
      <c r="DG48" t="e">
        <f>VLOOKUP(D48,#REF!,2,FALSE)</f>
        <v>#REF!</v>
      </c>
    </row>
    <row r="49" spans="1:111" x14ac:dyDescent="0.25">
      <c r="A49" s="18" t="s">
        <v>192</v>
      </c>
      <c r="B49" s="18" t="s">
        <v>78</v>
      </c>
      <c r="C49" s="18" t="s">
        <v>212</v>
      </c>
      <c r="D49" s="18" t="s">
        <v>61</v>
      </c>
      <c r="E49" s="19">
        <v>43191</v>
      </c>
      <c r="F49" s="18" t="s">
        <v>194</v>
      </c>
      <c r="G49" s="18" t="s">
        <v>195</v>
      </c>
      <c r="H49" s="20">
        <v>10</v>
      </c>
      <c r="I49" s="21">
        <v>92.36</v>
      </c>
      <c r="J49" s="20">
        <v>0</v>
      </c>
      <c r="K49" s="20">
        <v>0</v>
      </c>
      <c r="L49" s="21">
        <v>88.36</v>
      </c>
      <c r="M49" s="19">
        <v>43070</v>
      </c>
      <c r="N49" s="20">
        <v>0.5</v>
      </c>
      <c r="O49" s="21">
        <v>164.42</v>
      </c>
      <c r="P49" s="21">
        <v>0</v>
      </c>
      <c r="Q49" s="21">
        <v>8.7799999999999994</v>
      </c>
      <c r="R49" s="21">
        <v>13.16</v>
      </c>
      <c r="S49" s="21">
        <v>4.62</v>
      </c>
      <c r="T49" s="21">
        <v>21.93</v>
      </c>
      <c r="U49" s="21">
        <v>9.24</v>
      </c>
      <c r="V49" s="21">
        <v>0</v>
      </c>
      <c r="W49" s="21">
        <v>6.47</v>
      </c>
      <c r="X49" s="21">
        <v>9.6999999999999993</v>
      </c>
      <c r="Y49" s="21">
        <v>16.16</v>
      </c>
      <c r="Z49" s="21">
        <v>0</v>
      </c>
      <c r="AA49" s="21">
        <v>2.31</v>
      </c>
      <c r="AB49" s="21">
        <v>3.46</v>
      </c>
      <c r="AC49" s="21">
        <v>5.77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  <c r="AR49" s="21">
        <v>0</v>
      </c>
      <c r="AS49" s="21">
        <v>0</v>
      </c>
      <c r="AT49" s="21">
        <v>0</v>
      </c>
      <c r="AU49" s="21">
        <v>0</v>
      </c>
      <c r="AV49" s="21">
        <v>0</v>
      </c>
      <c r="AW49" s="21">
        <v>0</v>
      </c>
      <c r="AX49" s="21">
        <v>0</v>
      </c>
      <c r="AY49" s="21">
        <v>0</v>
      </c>
      <c r="AZ49" s="21">
        <v>0</v>
      </c>
      <c r="BA49" s="21">
        <v>0</v>
      </c>
      <c r="BB49" s="21">
        <v>0</v>
      </c>
      <c r="BC49" s="21">
        <v>0</v>
      </c>
      <c r="BD49" s="21">
        <v>0</v>
      </c>
      <c r="BE49" s="21">
        <v>0</v>
      </c>
      <c r="BF49" s="21">
        <v>0</v>
      </c>
      <c r="BG49" s="21">
        <v>0</v>
      </c>
      <c r="BH49" s="21">
        <v>0</v>
      </c>
      <c r="BI49" s="21">
        <v>0</v>
      </c>
      <c r="BJ49" s="19">
        <v>43237</v>
      </c>
      <c r="BK49" s="18" t="s">
        <v>79</v>
      </c>
      <c r="BL49" s="21">
        <v>0</v>
      </c>
      <c r="BM49" s="21">
        <v>0</v>
      </c>
      <c r="BN49" s="21">
        <v>0</v>
      </c>
      <c r="BO49" s="21">
        <v>0</v>
      </c>
      <c r="BP49" s="21">
        <v>4.62</v>
      </c>
      <c r="BQ49" s="21">
        <v>0</v>
      </c>
      <c r="BR49" s="21">
        <v>9.24</v>
      </c>
      <c r="BS49" s="21">
        <v>0</v>
      </c>
      <c r="BT49" s="21">
        <v>0</v>
      </c>
      <c r="BU49" s="21">
        <v>0</v>
      </c>
      <c r="BV49" s="21">
        <v>0</v>
      </c>
      <c r="BW49" s="21">
        <v>0</v>
      </c>
      <c r="BX49" s="21">
        <v>0</v>
      </c>
      <c r="BY49" s="21">
        <v>0</v>
      </c>
      <c r="BZ49" s="21">
        <v>0</v>
      </c>
      <c r="CA49" s="21">
        <v>0</v>
      </c>
      <c r="CB49" s="21">
        <v>0</v>
      </c>
      <c r="CC49" s="21">
        <v>0</v>
      </c>
      <c r="CD49" s="21">
        <v>0</v>
      </c>
      <c r="CE49" s="21">
        <v>0</v>
      </c>
      <c r="CF49" s="21">
        <v>0</v>
      </c>
      <c r="CG49" s="21">
        <v>0</v>
      </c>
      <c r="CH49" s="21">
        <v>0</v>
      </c>
      <c r="CI49" s="21">
        <v>0</v>
      </c>
      <c r="CJ49" s="21">
        <v>0</v>
      </c>
      <c r="CK49" s="21">
        <v>0</v>
      </c>
      <c r="CL49" s="21">
        <v>0</v>
      </c>
      <c r="CM49" s="21">
        <v>0</v>
      </c>
      <c r="CN49" s="21">
        <v>0</v>
      </c>
      <c r="CO49" s="21">
        <v>0</v>
      </c>
      <c r="CP49" s="21">
        <v>0</v>
      </c>
      <c r="CQ49" s="21">
        <v>0</v>
      </c>
      <c r="CR49" s="21">
        <v>0</v>
      </c>
      <c r="CS49" s="21">
        <v>0</v>
      </c>
      <c r="CT49" s="21">
        <v>0</v>
      </c>
      <c r="CU49" s="21">
        <v>0</v>
      </c>
      <c r="CV49" s="21">
        <v>0</v>
      </c>
      <c r="CW49" s="21">
        <v>0</v>
      </c>
      <c r="CX49" s="21">
        <v>0</v>
      </c>
      <c r="CY49" s="21">
        <v>0</v>
      </c>
      <c r="CZ49" s="21">
        <v>0</v>
      </c>
      <c r="DA49" s="21">
        <v>0</v>
      </c>
      <c r="DB49" s="21">
        <v>0</v>
      </c>
      <c r="DC49" s="21">
        <v>0</v>
      </c>
      <c r="DD49" s="21">
        <v>0</v>
      </c>
      <c r="DE49" s="21">
        <v>80.599999999999994</v>
      </c>
      <c r="DF49" s="19">
        <v>43132</v>
      </c>
      <c r="DG49" t="e">
        <f>VLOOKUP(D49,#REF!,2,FALSE)</f>
        <v>#REF!</v>
      </c>
    </row>
    <row r="50" spans="1:111" x14ac:dyDescent="0.25">
      <c r="A50" s="18" t="s">
        <v>192</v>
      </c>
      <c r="B50" s="18" t="s">
        <v>78</v>
      </c>
      <c r="C50" s="18" t="s">
        <v>212</v>
      </c>
      <c r="D50" s="18" t="s">
        <v>61</v>
      </c>
      <c r="E50" s="19">
        <v>43200</v>
      </c>
      <c r="F50" s="18" t="s">
        <v>197</v>
      </c>
      <c r="G50" s="18" t="s">
        <v>198</v>
      </c>
      <c r="H50" s="20">
        <v>0</v>
      </c>
      <c r="I50" s="21">
        <v>0</v>
      </c>
      <c r="J50" s="22"/>
      <c r="K50" s="22"/>
      <c r="L50" s="21">
        <v>88.36</v>
      </c>
      <c r="M50" s="19">
        <v>43070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19">
        <v>43237</v>
      </c>
      <c r="BK50" s="18" t="s">
        <v>80</v>
      </c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t="e">
        <f>VLOOKUP(D50,#REF!,2,FALSE)</f>
        <v>#REF!</v>
      </c>
    </row>
    <row r="51" spans="1:111" x14ac:dyDescent="0.25">
      <c r="A51" s="18" t="s">
        <v>192</v>
      </c>
      <c r="B51" s="18" t="s">
        <v>78</v>
      </c>
      <c r="C51" s="18" t="s">
        <v>212</v>
      </c>
      <c r="D51" s="18" t="s">
        <v>58</v>
      </c>
      <c r="E51" s="19">
        <v>43191</v>
      </c>
      <c r="F51" s="18" t="s">
        <v>194</v>
      </c>
      <c r="G51" s="18" t="s">
        <v>195</v>
      </c>
      <c r="H51" s="20">
        <v>30</v>
      </c>
      <c r="I51" s="21">
        <v>92.36</v>
      </c>
      <c r="J51" s="20">
        <v>0</v>
      </c>
      <c r="K51" s="20">
        <v>0</v>
      </c>
      <c r="L51" s="21">
        <v>88.36</v>
      </c>
      <c r="M51" s="19">
        <v>43070</v>
      </c>
      <c r="N51" s="20">
        <v>0.5</v>
      </c>
      <c r="O51" s="21">
        <v>493.27</v>
      </c>
      <c r="P51" s="21">
        <v>0</v>
      </c>
      <c r="Q51" s="21">
        <v>26.33</v>
      </c>
      <c r="R51" s="21">
        <v>39.479999999999997</v>
      </c>
      <c r="S51" s="21">
        <v>13.85</v>
      </c>
      <c r="T51" s="21">
        <v>65.81</v>
      </c>
      <c r="U51" s="21">
        <v>27.71</v>
      </c>
      <c r="V51" s="21">
        <v>0</v>
      </c>
      <c r="W51" s="21">
        <v>19.399999999999999</v>
      </c>
      <c r="X51" s="21">
        <v>29.09</v>
      </c>
      <c r="Y51" s="21">
        <v>48.49</v>
      </c>
      <c r="Z51" s="21">
        <v>0</v>
      </c>
      <c r="AA51" s="21">
        <v>6.93</v>
      </c>
      <c r="AB51" s="21">
        <v>10.39</v>
      </c>
      <c r="AC51" s="21">
        <v>17.32</v>
      </c>
      <c r="AD51" s="21">
        <v>0</v>
      </c>
      <c r="AE51" s="21">
        <v>0</v>
      </c>
      <c r="AF51" s="21">
        <v>0</v>
      </c>
      <c r="AG51" s="21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P51" s="21">
        <v>0</v>
      </c>
      <c r="AQ51" s="21">
        <v>0</v>
      </c>
      <c r="AR51" s="21">
        <v>0</v>
      </c>
      <c r="AS51" s="21">
        <v>0</v>
      </c>
      <c r="AT51" s="21">
        <v>0</v>
      </c>
      <c r="AU51" s="21">
        <v>0</v>
      </c>
      <c r="AV51" s="21">
        <v>0</v>
      </c>
      <c r="AW51" s="21">
        <v>0</v>
      </c>
      <c r="AX51" s="21">
        <v>0</v>
      </c>
      <c r="AY51" s="21">
        <v>0</v>
      </c>
      <c r="AZ51" s="21">
        <v>0</v>
      </c>
      <c r="BA51" s="21">
        <v>0</v>
      </c>
      <c r="BB51" s="21">
        <v>0</v>
      </c>
      <c r="BC51" s="21">
        <v>0</v>
      </c>
      <c r="BD51" s="21">
        <v>0</v>
      </c>
      <c r="BE51" s="21">
        <v>0</v>
      </c>
      <c r="BF51" s="21">
        <v>0</v>
      </c>
      <c r="BG51" s="21">
        <v>0</v>
      </c>
      <c r="BH51" s="21">
        <v>0</v>
      </c>
      <c r="BI51" s="21">
        <v>0</v>
      </c>
      <c r="BJ51" s="19">
        <v>43237</v>
      </c>
      <c r="BK51" s="18" t="s">
        <v>79</v>
      </c>
      <c r="BL51" s="21">
        <v>0</v>
      </c>
      <c r="BM51" s="21">
        <v>0</v>
      </c>
      <c r="BN51" s="21">
        <v>0</v>
      </c>
      <c r="BO51" s="21">
        <v>0</v>
      </c>
      <c r="BP51" s="21">
        <v>13.85</v>
      </c>
      <c r="BQ51" s="21">
        <v>0</v>
      </c>
      <c r="BR51" s="21">
        <v>27.71</v>
      </c>
      <c r="BS51" s="21">
        <v>0</v>
      </c>
      <c r="BT51" s="21">
        <v>0</v>
      </c>
      <c r="BU51" s="21">
        <v>0</v>
      </c>
      <c r="BV51" s="21">
        <v>0</v>
      </c>
      <c r="BW51" s="21">
        <v>0</v>
      </c>
      <c r="BX51" s="21">
        <v>0</v>
      </c>
      <c r="BY51" s="21">
        <v>0</v>
      </c>
      <c r="BZ51" s="21">
        <v>0</v>
      </c>
      <c r="CA51" s="21">
        <v>0</v>
      </c>
      <c r="CB51" s="21">
        <v>0</v>
      </c>
      <c r="CC51" s="21">
        <v>0</v>
      </c>
      <c r="CD51" s="21">
        <v>0</v>
      </c>
      <c r="CE51" s="21">
        <v>0</v>
      </c>
      <c r="CF51" s="21">
        <v>0</v>
      </c>
      <c r="CG51" s="21">
        <v>0</v>
      </c>
      <c r="CH51" s="21">
        <v>0</v>
      </c>
      <c r="CI51" s="21">
        <v>0</v>
      </c>
      <c r="CJ51" s="21">
        <v>0</v>
      </c>
      <c r="CK51" s="21">
        <v>0</v>
      </c>
      <c r="CL51" s="21">
        <v>0</v>
      </c>
      <c r="CM51" s="21">
        <v>0</v>
      </c>
      <c r="CN51" s="21">
        <v>0</v>
      </c>
      <c r="CO51" s="21">
        <v>0</v>
      </c>
      <c r="CP51" s="21">
        <v>0</v>
      </c>
      <c r="CQ51" s="21">
        <v>0</v>
      </c>
      <c r="CR51" s="21">
        <v>0</v>
      </c>
      <c r="CS51" s="21">
        <v>0</v>
      </c>
      <c r="CT51" s="21">
        <v>0</v>
      </c>
      <c r="CU51" s="21">
        <v>0</v>
      </c>
      <c r="CV51" s="21">
        <v>0</v>
      </c>
      <c r="CW51" s="21">
        <v>0</v>
      </c>
      <c r="CX51" s="21">
        <v>0</v>
      </c>
      <c r="CY51" s="21">
        <v>0</v>
      </c>
      <c r="CZ51" s="21">
        <v>0</v>
      </c>
      <c r="DA51" s="21">
        <v>0</v>
      </c>
      <c r="DB51" s="21">
        <v>0</v>
      </c>
      <c r="DC51" s="21">
        <v>0</v>
      </c>
      <c r="DD51" s="21">
        <v>0</v>
      </c>
      <c r="DE51" s="21">
        <v>80.599999999999994</v>
      </c>
      <c r="DF51" s="19">
        <v>43132</v>
      </c>
      <c r="DG51" t="e">
        <f>VLOOKUP(D51,#REF!,2,FALSE)</f>
        <v>#REF!</v>
      </c>
    </row>
    <row r="52" spans="1:111" x14ac:dyDescent="0.25">
      <c r="A52" s="18" t="s">
        <v>192</v>
      </c>
      <c r="B52" s="18" t="s">
        <v>78</v>
      </c>
      <c r="C52" s="18" t="s">
        <v>212</v>
      </c>
      <c r="D52" s="18" t="s">
        <v>37</v>
      </c>
      <c r="E52" s="19">
        <v>43191</v>
      </c>
      <c r="F52" s="18" t="s">
        <v>194</v>
      </c>
      <c r="G52" s="18" t="s">
        <v>195</v>
      </c>
      <c r="H52" s="20">
        <v>30</v>
      </c>
      <c r="I52" s="21">
        <v>120</v>
      </c>
      <c r="J52" s="20">
        <v>0</v>
      </c>
      <c r="K52" s="20">
        <v>0</v>
      </c>
      <c r="L52" s="21">
        <v>88.36</v>
      </c>
      <c r="M52" s="19">
        <v>43070</v>
      </c>
      <c r="N52" s="20">
        <v>0.5</v>
      </c>
      <c r="O52" s="21">
        <v>493.27</v>
      </c>
      <c r="P52" s="21">
        <v>0</v>
      </c>
      <c r="Q52" s="21">
        <v>34.200000000000003</v>
      </c>
      <c r="R52" s="21">
        <v>51.3</v>
      </c>
      <c r="S52" s="21">
        <v>18</v>
      </c>
      <c r="T52" s="21">
        <v>85.5</v>
      </c>
      <c r="U52" s="21">
        <v>36</v>
      </c>
      <c r="V52" s="21">
        <v>0</v>
      </c>
      <c r="W52" s="21">
        <v>25.2</v>
      </c>
      <c r="X52" s="21">
        <v>37.799999999999997</v>
      </c>
      <c r="Y52" s="21">
        <v>63</v>
      </c>
      <c r="Z52" s="21">
        <v>0</v>
      </c>
      <c r="AA52" s="21">
        <v>9</v>
      </c>
      <c r="AB52" s="21">
        <v>13.5</v>
      </c>
      <c r="AC52" s="21">
        <v>22.5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P52" s="21">
        <v>0</v>
      </c>
      <c r="AQ52" s="21">
        <v>0</v>
      </c>
      <c r="AR52" s="21">
        <v>0</v>
      </c>
      <c r="AS52" s="21">
        <v>0</v>
      </c>
      <c r="AT52" s="21">
        <v>0</v>
      </c>
      <c r="AU52" s="21">
        <v>0</v>
      </c>
      <c r="AV52" s="21">
        <v>0</v>
      </c>
      <c r="AW52" s="21">
        <v>0</v>
      </c>
      <c r="AX52" s="21">
        <v>0</v>
      </c>
      <c r="AY52" s="21">
        <v>0</v>
      </c>
      <c r="AZ52" s="21">
        <v>0</v>
      </c>
      <c r="BA52" s="21">
        <v>0</v>
      </c>
      <c r="BB52" s="21">
        <v>0</v>
      </c>
      <c r="BC52" s="21">
        <v>0</v>
      </c>
      <c r="BD52" s="21">
        <v>0</v>
      </c>
      <c r="BE52" s="21">
        <v>0</v>
      </c>
      <c r="BF52" s="21">
        <v>0</v>
      </c>
      <c r="BG52" s="21">
        <v>0</v>
      </c>
      <c r="BH52" s="21">
        <v>0</v>
      </c>
      <c r="BI52" s="21">
        <v>0</v>
      </c>
      <c r="BJ52" s="19">
        <v>43237</v>
      </c>
      <c r="BK52" s="18" t="s">
        <v>79</v>
      </c>
      <c r="BL52" s="21">
        <v>0</v>
      </c>
      <c r="BM52" s="21">
        <v>0</v>
      </c>
      <c r="BN52" s="21">
        <v>0</v>
      </c>
      <c r="BO52" s="21">
        <v>0</v>
      </c>
      <c r="BP52" s="21">
        <v>18</v>
      </c>
      <c r="BQ52" s="21">
        <v>0</v>
      </c>
      <c r="BR52" s="21">
        <v>36</v>
      </c>
      <c r="BS52" s="21">
        <v>0</v>
      </c>
      <c r="BT52" s="21">
        <v>0</v>
      </c>
      <c r="BU52" s="21">
        <v>0</v>
      </c>
      <c r="BV52" s="21">
        <v>0</v>
      </c>
      <c r="BW52" s="21">
        <v>0</v>
      </c>
      <c r="BX52" s="21">
        <v>0</v>
      </c>
      <c r="BY52" s="21">
        <v>0</v>
      </c>
      <c r="BZ52" s="21">
        <v>0</v>
      </c>
      <c r="CA52" s="21">
        <v>0</v>
      </c>
      <c r="CB52" s="21">
        <v>0</v>
      </c>
      <c r="CC52" s="21">
        <v>0</v>
      </c>
      <c r="CD52" s="21">
        <v>0</v>
      </c>
      <c r="CE52" s="21">
        <v>0</v>
      </c>
      <c r="CF52" s="21">
        <v>0</v>
      </c>
      <c r="CG52" s="21">
        <v>0</v>
      </c>
      <c r="CH52" s="21">
        <v>0</v>
      </c>
      <c r="CI52" s="21">
        <v>0</v>
      </c>
      <c r="CJ52" s="21">
        <v>0</v>
      </c>
      <c r="CK52" s="21">
        <v>0</v>
      </c>
      <c r="CL52" s="21">
        <v>0</v>
      </c>
      <c r="CM52" s="21">
        <v>0</v>
      </c>
      <c r="CN52" s="21">
        <v>0</v>
      </c>
      <c r="CO52" s="21">
        <v>0</v>
      </c>
      <c r="CP52" s="21">
        <v>0</v>
      </c>
      <c r="CQ52" s="21">
        <v>0</v>
      </c>
      <c r="CR52" s="21">
        <v>0</v>
      </c>
      <c r="CS52" s="21">
        <v>0</v>
      </c>
      <c r="CT52" s="21">
        <v>0</v>
      </c>
      <c r="CU52" s="21">
        <v>0</v>
      </c>
      <c r="CV52" s="21">
        <v>0</v>
      </c>
      <c r="CW52" s="21">
        <v>0</v>
      </c>
      <c r="CX52" s="21">
        <v>0</v>
      </c>
      <c r="CY52" s="21">
        <v>0</v>
      </c>
      <c r="CZ52" s="21">
        <v>0</v>
      </c>
      <c r="DA52" s="21">
        <v>0</v>
      </c>
      <c r="DB52" s="21">
        <v>0</v>
      </c>
      <c r="DC52" s="21">
        <v>0</v>
      </c>
      <c r="DD52" s="21">
        <v>0</v>
      </c>
      <c r="DE52" s="21">
        <v>80.599999999999994</v>
      </c>
      <c r="DF52" s="19">
        <v>43132</v>
      </c>
      <c r="DG52" t="e">
        <f>VLOOKUP(D52,#REF!,2,FALSE)</f>
        <v>#REF!</v>
      </c>
    </row>
    <row r="53" spans="1:111" x14ac:dyDescent="0.25">
      <c r="A53" s="18" t="s">
        <v>192</v>
      </c>
      <c r="B53" s="18" t="s">
        <v>78</v>
      </c>
      <c r="C53" s="18" t="s">
        <v>212</v>
      </c>
      <c r="D53" s="18" t="s">
        <v>66</v>
      </c>
      <c r="E53" s="19">
        <v>43217</v>
      </c>
      <c r="F53" s="18" t="s">
        <v>199</v>
      </c>
      <c r="G53" s="18" t="s">
        <v>195</v>
      </c>
      <c r="H53" s="20">
        <v>4</v>
      </c>
      <c r="I53" s="21">
        <v>92.36</v>
      </c>
      <c r="J53" s="20">
        <v>0</v>
      </c>
      <c r="K53" s="20">
        <v>0</v>
      </c>
      <c r="L53" s="21">
        <v>88.36</v>
      </c>
      <c r="M53" s="19">
        <v>43070</v>
      </c>
      <c r="N53" s="20">
        <v>0.5</v>
      </c>
      <c r="O53" s="21">
        <v>65.77</v>
      </c>
      <c r="P53" s="21">
        <v>0</v>
      </c>
      <c r="Q53" s="21">
        <v>3.51</v>
      </c>
      <c r="R53" s="21">
        <v>5.27</v>
      </c>
      <c r="S53" s="21">
        <v>1.85</v>
      </c>
      <c r="T53" s="21">
        <v>8.7799999999999994</v>
      </c>
      <c r="U53" s="21">
        <v>3.69</v>
      </c>
      <c r="V53" s="21">
        <v>0</v>
      </c>
      <c r="W53" s="21">
        <v>2.59</v>
      </c>
      <c r="X53" s="21">
        <v>3.88</v>
      </c>
      <c r="Y53" s="21">
        <v>6.47</v>
      </c>
      <c r="Z53" s="21">
        <v>0</v>
      </c>
      <c r="AA53" s="21">
        <v>0.92</v>
      </c>
      <c r="AB53" s="21">
        <v>1.39</v>
      </c>
      <c r="AC53" s="21">
        <v>2.31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0</v>
      </c>
      <c r="BF53" s="21">
        <v>0</v>
      </c>
      <c r="BG53" s="21">
        <v>0</v>
      </c>
      <c r="BH53" s="21">
        <v>0</v>
      </c>
      <c r="BI53" s="21">
        <v>0</v>
      </c>
      <c r="BJ53" s="19">
        <v>43237</v>
      </c>
      <c r="BK53" s="18" t="s">
        <v>79</v>
      </c>
      <c r="BL53" s="21">
        <v>0</v>
      </c>
      <c r="BM53" s="21">
        <v>0</v>
      </c>
      <c r="BN53" s="21">
        <v>0</v>
      </c>
      <c r="BO53" s="21">
        <v>0</v>
      </c>
      <c r="BP53" s="21">
        <v>1.85</v>
      </c>
      <c r="BQ53" s="21">
        <v>0</v>
      </c>
      <c r="BR53" s="21">
        <v>3.69</v>
      </c>
      <c r="BS53" s="21">
        <v>0</v>
      </c>
      <c r="BT53" s="21">
        <v>0</v>
      </c>
      <c r="BU53" s="21">
        <v>0</v>
      </c>
      <c r="BV53" s="21">
        <v>0</v>
      </c>
      <c r="BW53" s="21">
        <v>0</v>
      </c>
      <c r="BX53" s="21">
        <v>0</v>
      </c>
      <c r="BY53" s="21">
        <v>0</v>
      </c>
      <c r="BZ53" s="21">
        <v>0</v>
      </c>
      <c r="CA53" s="21">
        <v>0</v>
      </c>
      <c r="CB53" s="21">
        <v>0</v>
      </c>
      <c r="CC53" s="21">
        <v>0</v>
      </c>
      <c r="CD53" s="21">
        <v>0</v>
      </c>
      <c r="CE53" s="21">
        <v>0</v>
      </c>
      <c r="CF53" s="21">
        <v>0</v>
      </c>
      <c r="CG53" s="21">
        <v>0</v>
      </c>
      <c r="CH53" s="21">
        <v>0</v>
      </c>
      <c r="CI53" s="21">
        <v>0</v>
      </c>
      <c r="CJ53" s="21">
        <v>0</v>
      </c>
      <c r="CK53" s="21">
        <v>0</v>
      </c>
      <c r="CL53" s="21">
        <v>0</v>
      </c>
      <c r="CM53" s="21">
        <v>0</v>
      </c>
      <c r="CN53" s="21">
        <v>0</v>
      </c>
      <c r="CO53" s="21">
        <v>0</v>
      </c>
      <c r="CP53" s="21">
        <v>0</v>
      </c>
      <c r="CQ53" s="21">
        <v>0</v>
      </c>
      <c r="CR53" s="21">
        <v>0</v>
      </c>
      <c r="CS53" s="21">
        <v>0</v>
      </c>
      <c r="CT53" s="21">
        <v>0</v>
      </c>
      <c r="CU53" s="21">
        <v>0</v>
      </c>
      <c r="CV53" s="21">
        <v>0</v>
      </c>
      <c r="CW53" s="21">
        <v>0</v>
      </c>
      <c r="CX53" s="21">
        <v>0</v>
      </c>
      <c r="CY53" s="21">
        <v>0</v>
      </c>
      <c r="CZ53" s="21">
        <v>0</v>
      </c>
      <c r="DA53" s="21">
        <v>0</v>
      </c>
      <c r="DB53" s="21">
        <v>0</v>
      </c>
      <c r="DC53" s="21">
        <v>0</v>
      </c>
      <c r="DD53" s="21">
        <v>0</v>
      </c>
      <c r="DE53" s="21">
        <v>80.599999999999994</v>
      </c>
      <c r="DF53" s="19">
        <v>43132</v>
      </c>
      <c r="DG53" t="e">
        <f>VLOOKUP(D53,#REF!,2,FALSE)</f>
        <v>#REF!</v>
      </c>
    </row>
    <row r="54" spans="1:111" x14ac:dyDescent="0.25">
      <c r="A54" s="18" t="s">
        <v>192</v>
      </c>
      <c r="B54" s="18" t="s">
        <v>78</v>
      </c>
      <c r="C54" s="18" t="s">
        <v>212</v>
      </c>
      <c r="D54" s="18" t="s">
        <v>65</v>
      </c>
      <c r="E54" s="19">
        <v>43204</v>
      </c>
      <c r="F54" s="18" t="s">
        <v>199</v>
      </c>
      <c r="G54" s="18" t="s">
        <v>195</v>
      </c>
      <c r="H54" s="20">
        <v>7</v>
      </c>
      <c r="I54" s="21">
        <v>92.36</v>
      </c>
      <c r="J54" s="20">
        <v>0</v>
      </c>
      <c r="K54" s="20">
        <v>0</v>
      </c>
      <c r="L54" s="21">
        <v>88.36</v>
      </c>
      <c r="M54" s="19">
        <v>43070</v>
      </c>
      <c r="N54" s="20">
        <v>0.5</v>
      </c>
      <c r="O54" s="21">
        <v>115.1</v>
      </c>
      <c r="P54" s="21">
        <v>0</v>
      </c>
      <c r="Q54" s="21">
        <v>6.15</v>
      </c>
      <c r="R54" s="21">
        <v>9.2100000000000009</v>
      </c>
      <c r="S54" s="21">
        <v>3.23</v>
      </c>
      <c r="T54" s="21">
        <v>15.35</v>
      </c>
      <c r="U54" s="21">
        <v>6.47</v>
      </c>
      <c r="V54" s="21">
        <v>0</v>
      </c>
      <c r="W54" s="21">
        <v>4.53</v>
      </c>
      <c r="X54" s="21">
        <v>6.79</v>
      </c>
      <c r="Y54" s="21">
        <v>11.31</v>
      </c>
      <c r="Z54" s="21">
        <v>0</v>
      </c>
      <c r="AA54" s="21">
        <v>1.62</v>
      </c>
      <c r="AB54" s="21">
        <v>2.42</v>
      </c>
      <c r="AC54" s="21">
        <v>4.04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0</v>
      </c>
      <c r="AV54" s="21">
        <v>0</v>
      </c>
      <c r="AW54" s="21">
        <v>0</v>
      </c>
      <c r="AX54" s="21">
        <v>0</v>
      </c>
      <c r="AY54" s="21">
        <v>0</v>
      </c>
      <c r="AZ54" s="21">
        <v>0</v>
      </c>
      <c r="BA54" s="21">
        <v>0</v>
      </c>
      <c r="BB54" s="21">
        <v>0</v>
      </c>
      <c r="BC54" s="21">
        <v>0</v>
      </c>
      <c r="BD54" s="21">
        <v>0</v>
      </c>
      <c r="BE54" s="21">
        <v>0</v>
      </c>
      <c r="BF54" s="21">
        <v>0</v>
      </c>
      <c r="BG54" s="21">
        <v>0</v>
      </c>
      <c r="BH54" s="21">
        <v>0</v>
      </c>
      <c r="BI54" s="21">
        <v>0</v>
      </c>
      <c r="BJ54" s="19">
        <v>43237</v>
      </c>
      <c r="BK54" s="18" t="s">
        <v>79</v>
      </c>
      <c r="BL54" s="21">
        <v>0</v>
      </c>
      <c r="BM54" s="21">
        <v>0</v>
      </c>
      <c r="BN54" s="21">
        <v>0</v>
      </c>
      <c r="BO54" s="21">
        <v>0</v>
      </c>
      <c r="BP54" s="21">
        <v>3.23</v>
      </c>
      <c r="BQ54" s="21">
        <v>0</v>
      </c>
      <c r="BR54" s="21">
        <v>6.47</v>
      </c>
      <c r="BS54" s="21">
        <v>0</v>
      </c>
      <c r="BT54" s="21">
        <v>0</v>
      </c>
      <c r="BU54" s="21">
        <v>0</v>
      </c>
      <c r="BV54" s="21">
        <v>0</v>
      </c>
      <c r="BW54" s="21">
        <v>0</v>
      </c>
      <c r="BX54" s="21">
        <v>0</v>
      </c>
      <c r="BY54" s="21">
        <v>0</v>
      </c>
      <c r="BZ54" s="21">
        <v>0</v>
      </c>
      <c r="CA54" s="21">
        <v>0</v>
      </c>
      <c r="CB54" s="21">
        <v>0</v>
      </c>
      <c r="CC54" s="21">
        <v>0</v>
      </c>
      <c r="CD54" s="21">
        <v>0</v>
      </c>
      <c r="CE54" s="21">
        <v>0</v>
      </c>
      <c r="CF54" s="21">
        <v>0</v>
      </c>
      <c r="CG54" s="21">
        <v>0</v>
      </c>
      <c r="CH54" s="21">
        <v>0</v>
      </c>
      <c r="CI54" s="21">
        <v>0</v>
      </c>
      <c r="CJ54" s="21">
        <v>0</v>
      </c>
      <c r="CK54" s="21">
        <v>0</v>
      </c>
      <c r="CL54" s="21">
        <v>0</v>
      </c>
      <c r="CM54" s="21">
        <v>0</v>
      </c>
      <c r="CN54" s="21">
        <v>0</v>
      </c>
      <c r="CO54" s="21">
        <v>0</v>
      </c>
      <c r="CP54" s="21">
        <v>0</v>
      </c>
      <c r="CQ54" s="21">
        <v>0</v>
      </c>
      <c r="CR54" s="21">
        <v>0</v>
      </c>
      <c r="CS54" s="21">
        <v>0</v>
      </c>
      <c r="CT54" s="21">
        <v>0</v>
      </c>
      <c r="CU54" s="21">
        <v>0</v>
      </c>
      <c r="CV54" s="21">
        <v>0</v>
      </c>
      <c r="CW54" s="21">
        <v>0</v>
      </c>
      <c r="CX54" s="21">
        <v>0</v>
      </c>
      <c r="CY54" s="21">
        <v>0</v>
      </c>
      <c r="CZ54" s="21">
        <v>0</v>
      </c>
      <c r="DA54" s="21">
        <v>0</v>
      </c>
      <c r="DB54" s="21">
        <v>0</v>
      </c>
      <c r="DC54" s="21">
        <v>0</v>
      </c>
      <c r="DD54" s="21">
        <v>0</v>
      </c>
      <c r="DE54" s="21">
        <v>80.599999999999994</v>
      </c>
      <c r="DF54" s="19">
        <v>43132</v>
      </c>
      <c r="DG54" t="e">
        <f>VLOOKUP(D54,#REF!,2,FALSE)</f>
        <v>#REF!</v>
      </c>
    </row>
    <row r="55" spans="1:111" x14ac:dyDescent="0.25">
      <c r="A55" s="18" t="s">
        <v>192</v>
      </c>
      <c r="B55" s="18" t="s">
        <v>78</v>
      </c>
      <c r="C55" s="18" t="s">
        <v>212</v>
      </c>
      <c r="D55" s="18" t="s">
        <v>65</v>
      </c>
      <c r="E55" s="19">
        <v>43210</v>
      </c>
      <c r="F55" s="18" t="s">
        <v>197</v>
      </c>
      <c r="G55" s="18" t="s">
        <v>198</v>
      </c>
      <c r="H55" s="20">
        <v>0</v>
      </c>
      <c r="I55" s="21">
        <v>0</v>
      </c>
      <c r="J55" s="22"/>
      <c r="K55" s="22"/>
      <c r="L55" s="21">
        <v>88.36</v>
      </c>
      <c r="M55" s="19">
        <v>43070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19">
        <v>43237</v>
      </c>
      <c r="BK55" s="18" t="s">
        <v>80</v>
      </c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t="e">
        <f>VLOOKUP(D55,#REF!,2,FALSE)</f>
        <v>#REF!</v>
      </c>
    </row>
    <row r="56" spans="1:111" x14ac:dyDescent="0.25">
      <c r="A56" s="18" t="s">
        <v>192</v>
      </c>
      <c r="B56" s="18" t="s">
        <v>78</v>
      </c>
      <c r="C56" s="18" t="s">
        <v>212</v>
      </c>
      <c r="D56" s="18" t="s">
        <v>38</v>
      </c>
      <c r="E56" s="19">
        <v>43191</v>
      </c>
      <c r="F56" s="18" t="s">
        <v>194</v>
      </c>
      <c r="G56" s="18" t="s">
        <v>195</v>
      </c>
      <c r="H56" s="20">
        <v>30</v>
      </c>
      <c r="I56" s="21">
        <v>120</v>
      </c>
      <c r="J56" s="20">
        <v>0</v>
      </c>
      <c r="K56" s="20">
        <v>0</v>
      </c>
      <c r="L56" s="21">
        <v>88.36</v>
      </c>
      <c r="M56" s="19">
        <v>43070</v>
      </c>
      <c r="N56" s="20">
        <v>0.5</v>
      </c>
      <c r="O56" s="21">
        <v>493.27</v>
      </c>
      <c r="P56" s="21">
        <v>0</v>
      </c>
      <c r="Q56" s="21">
        <v>34.200000000000003</v>
      </c>
      <c r="R56" s="21">
        <v>51.3</v>
      </c>
      <c r="S56" s="21">
        <v>18</v>
      </c>
      <c r="T56" s="21">
        <v>85.5</v>
      </c>
      <c r="U56" s="21">
        <v>36</v>
      </c>
      <c r="V56" s="21">
        <v>0</v>
      </c>
      <c r="W56" s="21">
        <v>25.2</v>
      </c>
      <c r="X56" s="21">
        <v>37.799999999999997</v>
      </c>
      <c r="Y56" s="21">
        <v>63</v>
      </c>
      <c r="Z56" s="21">
        <v>0</v>
      </c>
      <c r="AA56" s="21">
        <v>9</v>
      </c>
      <c r="AB56" s="21">
        <v>13.5</v>
      </c>
      <c r="AC56" s="21">
        <v>22.5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21">
        <v>0</v>
      </c>
      <c r="AJ56" s="21">
        <v>0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1">
        <v>0</v>
      </c>
      <c r="AQ56" s="21">
        <v>0</v>
      </c>
      <c r="AR56" s="21">
        <v>0</v>
      </c>
      <c r="AS56" s="21">
        <v>0</v>
      </c>
      <c r="AT56" s="21">
        <v>0</v>
      </c>
      <c r="AU56" s="21">
        <v>0</v>
      </c>
      <c r="AV56" s="21">
        <v>0</v>
      </c>
      <c r="AW56" s="21">
        <v>0</v>
      </c>
      <c r="AX56" s="21">
        <v>0</v>
      </c>
      <c r="AY56" s="21">
        <v>0</v>
      </c>
      <c r="AZ56" s="21">
        <v>0</v>
      </c>
      <c r="BA56" s="21">
        <v>0</v>
      </c>
      <c r="BB56" s="21">
        <v>0</v>
      </c>
      <c r="BC56" s="21">
        <v>0</v>
      </c>
      <c r="BD56" s="21">
        <v>0</v>
      </c>
      <c r="BE56" s="21">
        <v>0</v>
      </c>
      <c r="BF56" s="21">
        <v>0</v>
      </c>
      <c r="BG56" s="21">
        <v>0</v>
      </c>
      <c r="BH56" s="21">
        <v>0</v>
      </c>
      <c r="BI56" s="21">
        <v>0</v>
      </c>
      <c r="BJ56" s="19">
        <v>43237</v>
      </c>
      <c r="BK56" s="18" t="s">
        <v>79</v>
      </c>
      <c r="BL56" s="21">
        <v>0</v>
      </c>
      <c r="BM56" s="21">
        <v>0</v>
      </c>
      <c r="BN56" s="21">
        <v>0</v>
      </c>
      <c r="BO56" s="21">
        <v>0</v>
      </c>
      <c r="BP56" s="21">
        <v>18</v>
      </c>
      <c r="BQ56" s="21">
        <v>0</v>
      </c>
      <c r="BR56" s="21">
        <v>36</v>
      </c>
      <c r="BS56" s="21">
        <v>0</v>
      </c>
      <c r="BT56" s="21">
        <v>0</v>
      </c>
      <c r="BU56" s="21">
        <v>0</v>
      </c>
      <c r="BV56" s="21">
        <v>0</v>
      </c>
      <c r="BW56" s="21">
        <v>0</v>
      </c>
      <c r="BX56" s="21">
        <v>0</v>
      </c>
      <c r="BY56" s="21">
        <v>0</v>
      </c>
      <c r="BZ56" s="21">
        <v>0</v>
      </c>
      <c r="CA56" s="21">
        <v>0</v>
      </c>
      <c r="CB56" s="21">
        <v>0</v>
      </c>
      <c r="CC56" s="21">
        <v>0</v>
      </c>
      <c r="CD56" s="21">
        <v>0</v>
      </c>
      <c r="CE56" s="21">
        <v>0</v>
      </c>
      <c r="CF56" s="21">
        <v>0</v>
      </c>
      <c r="CG56" s="21">
        <v>0</v>
      </c>
      <c r="CH56" s="21">
        <v>0</v>
      </c>
      <c r="CI56" s="21">
        <v>0</v>
      </c>
      <c r="CJ56" s="21">
        <v>0</v>
      </c>
      <c r="CK56" s="21">
        <v>0</v>
      </c>
      <c r="CL56" s="21">
        <v>0</v>
      </c>
      <c r="CM56" s="21">
        <v>0</v>
      </c>
      <c r="CN56" s="21">
        <v>0</v>
      </c>
      <c r="CO56" s="21">
        <v>0</v>
      </c>
      <c r="CP56" s="21">
        <v>0</v>
      </c>
      <c r="CQ56" s="21">
        <v>0</v>
      </c>
      <c r="CR56" s="21">
        <v>0</v>
      </c>
      <c r="CS56" s="21">
        <v>0</v>
      </c>
      <c r="CT56" s="21">
        <v>0</v>
      </c>
      <c r="CU56" s="21">
        <v>0</v>
      </c>
      <c r="CV56" s="21">
        <v>0</v>
      </c>
      <c r="CW56" s="21">
        <v>0</v>
      </c>
      <c r="CX56" s="21">
        <v>0</v>
      </c>
      <c r="CY56" s="21">
        <v>0</v>
      </c>
      <c r="CZ56" s="21">
        <v>0</v>
      </c>
      <c r="DA56" s="21">
        <v>0</v>
      </c>
      <c r="DB56" s="21">
        <v>0</v>
      </c>
      <c r="DC56" s="21">
        <v>0</v>
      </c>
      <c r="DD56" s="21">
        <v>0</v>
      </c>
      <c r="DE56" s="21">
        <v>80.599999999999994</v>
      </c>
      <c r="DF56" s="19">
        <v>43132</v>
      </c>
      <c r="DG56" t="e">
        <f>VLOOKUP(D56,#REF!,2,FALSE)</f>
        <v>#REF!</v>
      </c>
    </row>
    <row r="57" spans="1:111" x14ac:dyDescent="0.25">
      <c r="A57" s="18" t="s">
        <v>192</v>
      </c>
      <c r="B57" s="18" t="s">
        <v>78</v>
      </c>
      <c r="C57" s="18" t="s">
        <v>212</v>
      </c>
      <c r="D57" s="18" t="s">
        <v>47</v>
      </c>
      <c r="E57" s="19">
        <v>43191</v>
      </c>
      <c r="F57" s="18" t="s">
        <v>194</v>
      </c>
      <c r="G57" s="18" t="s">
        <v>195</v>
      </c>
      <c r="H57" s="20">
        <v>30</v>
      </c>
      <c r="I57" s="21">
        <v>120</v>
      </c>
      <c r="J57" s="20">
        <v>0</v>
      </c>
      <c r="K57" s="20">
        <v>0</v>
      </c>
      <c r="L57" s="21">
        <v>88.36</v>
      </c>
      <c r="M57" s="19">
        <v>43070</v>
      </c>
      <c r="N57" s="20">
        <v>0.5</v>
      </c>
      <c r="O57" s="21">
        <v>493.27</v>
      </c>
      <c r="P57" s="21">
        <v>0</v>
      </c>
      <c r="Q57" s="21">
        <v>34.200000000000003</v>
      </c>
      <c r="R57" s="21">
        <v>51.3</v>
      </c>
      <c r="S57" s="21">
        <v>18</v>
      </c>
      <c r="T57" s="21">
        <v>85.5</v>
      </c>
      <c r="U57" s="21">
        <v>36</v>
      </c>
      <c r="V57" s="21">
        <v>0</v>
      </c>
      <c r="W57" s="21">
        <v>25.2</v>
      </c>
      <c r="X57" s="21">
        <v>37.799999999999997</v>
      </c>
      <c r="Y57" s="21">
        <v>63</v>
      </c>
      <c r="Z57" s="21">
        <v>0</v>
      </c>
      <c r="AA57" s="21">
        <v>9</v>
      </c>
      <c r="AB57" s="21">
        <v>13.5</v>
      </c>
      <c r="AC57" s="21">
        <v>22.5</v>
      </c>
      <c r="AD57" s="21">
        <v>0</v>
      </c>
      <c r="AE57" s="21">
        <v>0</v>
      </c>
      <c r="AF57" s="21">
        <v>0</v>
      </c>
      <c r="AG57" s="21">
        <v>0</v>
      </c>
      <c r="AH57" s="21">
        <v>0</v>
      </c>
      <c r="AI57" s="21">
        <v>0</v>
      </c>
      <c r="AJ57" s="21">
        <v>0</v>
      </c>
      <c r="AK57" s="21">
        <v>0</v>
      </c>
      <c r="AL57" s="21">
        <v>0</v>
      </c>
      <c r="AM57" s="21">
        <v>0</v>
      </c>
      <c r="AN57" s="21">
        <v>0</v>
      </c>
      <c r="AO57" s="21">
        <v>0</v>
      </c>
      <c r="AP57" s="21">
        <v>0</v>
      </c>
      <c r="AQ57" s="21">
        <v>0</v>
      </c>
      <c r="AR57" s="21">
        <v>0</v>
      </c>
      <c r="AS57" s="21">
        <v>0</v>
      </c>
      <c r="AT57" s="21">
        <v>0</v>
      </c>
      <c r="AU57" s="21">
        <v>0</v>
      </c>
      <c r="AV57" s="21">
        <v>0</v>
      </c>
      <c r="AW57" s="21">
        <v>0</v>
      </c>
      <c r="AX57" s="21">
        <v>0</v>
      </c>
      <c r="AY57" s="21">
        <v>0</v>
      </c>
      <c r="AZ57" s="21">
        <v>0</v>
      </c>
      <c r="BA57" s="21">
        <v>0</v>
      </c>
      <c r="BB57" s="21">
        <v>0</v>
      </c>
      <c r="BC57" s="21">
        <v>0</v>
      </c>
      <c r="BD57" s="21">
        <v>0</v>
      </c>
      <c r="BE57" s="21">
        <v>0</v>
      </c>
      <c r="BF57" s="21">
        <v>0</v>
      </c>
      <c r="BG57" s="21">
        <v>0</v>
      </c>
      <c r="BH57" s="21">
        <v>0</v>
      </c>
      <c r="BI57" s="21">
        <v>0</v>
      </c>
      <c r="BJ57" s="19">
        <v>43237</v>
      </c>
      <c r="BK57" s="18" t="s">
        <v>203</v>
      </c>
      <c r="BL57" s="21">
        <v>0</v>
      </c>
      <c r="BM57" s="21">
        <v>0</v>
      </c>
      <c r="BN57" s="21">
        <v>0</v>
      </c>
      <c r="BO57" s="21">
        <v>0</v>
      </c>
      <c r="BP57" s="21">
        <v>18</v>
      </c>
      <c r="BQ57" s="21">
        <v>0</v>
      </c>
      <c r="BR57" s="21">
        <v>36</v>
      </c>
      <c r="BS57" s="21">
        <v>0</v>
      </c>
      <c r="BT57" s="21">
        <v>0</v>
      </c>
      <c r="BU57" s="21">
        <v>0</v>
      </c>
      <c r="BV57" s="21">
        <v>0</v>
      </c>
      <c r="BW57" s="21">
        <v>0</v>
      </c>
      <c r="BX57" s="21">
        <v>0</v>
      </c>
      <c r="BY57" s="21">
        <v>0</v>
      </c>
      <c r="BZ57" s="21">
        <v>0</v>
      </c>
      <c r="CA57" s="21">
        <v>0</v>
      </c>
      <c r="CB57" s="21">
        <v>0</v>
      </c>
      <c r="CC57" s="21">
        <v>0</v>
      </c>
      <c r="CD57" s="21">
        <v>0</v>
      </c>
      <c r="CE57" s="21">
        <v>0</v>
      </c>
      <c r="CF57" s="21">
        <v>0</v>
      </c>
      <c r="CG57" s="21">
        <v>0</v>
      </c>
      <c r="CH57" s="21">
        <v>0</v>
      </c>
      <c r="CI57" s="21">
        <v>0</v>
      </c>
      <c r="CJ57" s="21">
        <v>0</v>
      </c>
      <c r="CK57" s="21">
        <v>0</v>
      </c>
      <c r="CL57" s="21">
        <v>0</v>
      </c>
      <c r="CM57" s="21">
        <v>0</v>
      </c>
      <c r="CN57" s="21">
        <v>0</v>
      </c>
      <c r="CO57" s="21">
        <v>0</v>
      </c>
      <c r="CP57" s="21">
        <v>0</v>
      </c>
      <c r="CQ57" s="21">
        <v>0</v>
      </c>
      <c r="CR57" s="21">
        <v>0</v>
      </c>
      <c r="CS57" s="21">
        <v>0</v>
      </c>
      <c r="CT57" s="21">
        <v>0</v>
      </c>
      <c r="CU57" s="21">
        <v>0</v>
      </c>
      <c r="CV57" s="21">
        <v>0</v>
      </c>
      <c r="CW57" s="21">
        <v>0</v>
      </c>
      <c r="CX57" s="21">
        <v>0</v>
      </c>
      <c r="CY57" s="21">
        <v>0</v>
      </c>
      <c r="CZ57" s="21">
        <v>0</v>
      </c>
      <c r="DA57" s="21">
        <v>0</v>
      </c>
      <c r="DB57" s="21">
        <v>0</v>
      </c>
      <c r="DC57" s="21">
        <v>0</v>
      </c>
      <c r="DD57" s="21">
        <v>0</v>
      </c>
      <c r="DE57" s="21">
        <v>80.599999999999994</v>
      </c>
      <c r="DF57" s="19">
        <v>43132</v>
      </c>
      <c r="DG57" t="e">
        <f>VLOOKUP(D57,#REF!,2,FALSE)</f>
        <v>#REF!</v>
      </c>
    </row>
    <row r="58" spans="1:111" x14ac:dyDescent="0.25">
      <c r="A58" s="18" t="s">
        <v>192</v>
      </c>
      <c r="B58" s="18" t="s">
        <v>78</v>
      </c>
      <c r="C58" s="18" t="s">
        <v>212</v>
      </c>
      <c r="D58" s="18" t="s">
        <v>39</v>
      </c>
      <c r="E58" s="19">
        <v>43191</v>
      </c>
      <c r="F58" s="18" t="s">
        <v>194</v>
      </c>
      <c r="G58" s="18" t="s">
        <v>195</v>
      </c>
      <c r="H58" s="20">
        <v>30</v>
      </c>
      <c r="I58" s="21">
        <v>120</v>
      </c>
      <c r="J58" s="20">
        <v>0</v>
      </c>
      <c r="K58" s="20">
        <v>0</v>
      </c>
      <c r="L58" s="21">
        <v>88.36</v>
      </c>
      <c r="M58" s="19">
        <v>43070</v>
      </c>
      <c r="N58" s="20">
        <v>0.5</v>
      </c>
      <c r="O58" s="21">
        <v>493.27</v>
      </c>
      <c r="P58" s="21">
        <v>0</v>
      </c>
      <c r="Q58" s="21">
        <v>34.200000000000003</v>
      </c>
      <c r="R58" s="21">
        <v>51.3</v>
      </c>
      <c r="S58" s="21">
        <v>18</v>
      </c>
      <c r="T58" s="21">
        <v>85.5</v>
      </c>
      <c r="U58" s="21">
        <v>36</v>
      </c>
      <c r="V58" s="21">
        <v>0</v>
      </c>
      <c r="W58" s="21">
        <v>25.2</v>
      </c>
      <c r="X58" s="21">
        <v>37.799999999999997</v>
      </c>
      <c r="Y58" s="21">
        <v>63</v>
      </c>
      <c r="Z58" s="21">
        <v>0</v>
      </c>
      <c r="AA58" s="21">
        <v>9</v>
      </c>
      <c r="AB58" s="21">
        <v>13.5</v>
      </c>
      <c r="AC58" s="21">
        <v>22.5</v>
      </c>
      <c r="AD58" s="21">
        <v>0</v>
      </c>
      <c r="AE58" s="21">
        <v>0</v>
      </c>
      <c r="AF58" s="21">
        <v>0</v>
      </c>
      <c r="AG58" s="21">
        <v>0</v>
      </c>
      <c r="AH58" s="21">
        <v>0</v>
      </c>
      <c r="AI58" s="21">
        <v>0</v>
      </c>
      <c r="AJ58" s="21">
        <v>0</v>
      </c>
      <c r="AK58" s="21">
        <v>0</v>
      </c>
      <c r="AL58" s="21">
        <v>0</v>
      </c>
      <c r="AM58" s="21">
        <v>0</v>
      </c>
      <c r="AN58" s="21">
        <v>0</v>
      </c>
      <c r="AO58" s="21">
        <v>0</v>
      </c>
      <c r="AP58" s="21">
        <v>0</v>
      </c>
      <c r="AQ58" s="21">
        <v>0</v>
      </c>
      <c r="AR58" s="21">
        <v>0</v>
      </c>
      <c r="AS58" s="21">
        <v>0</v>
      </c>
      <c r="AT58" s="21">
        <v>0</v>
      </c>
      <c r="AU58" s="21">
        <v>0</v>
      </c>
      <c r="AV58" s="21">
        <v>0</v>
      </c>
      <c r="AW58" s="21">
        <v>0</v>
      </c>
      <c r="AX58" s="21">
        <v>0</v>
      </c>
      <c r="AY58" s="21">
        <v>0</v>
      </c>
      <c r="AZ58" s="21">
        <v>0</v>
      </c>
      <c r="BA58" s="21">
        <v>0</v>
      </c>
      <c r="BB58" s="21">
        <v>0</v>
      </c>
      <c r="BC58" s="21">
        <v>0</v>
      </c>
      <c r="BD58" s="21">
        <v>0</v>
      </c>
      <c r="BE58" s="21">
        <v>0</v>
      </c>
      <c r="BF58" s="21">
        <v>0</v>
      </c>
      <c r="BG58" s="21">
        <v>0</v>
      </c>
      <c r="BH58" s="21">
        <v>0</v>
      </c>
      <c r="BI58" s="21">
        <v>0</v>
      </c>
      <c r="BJ58" s="19">
        <v>43237</v>
      </c>
      <c r="BK58" s="18" t="s">
        <v>203</v>
      </c>
      <c r="BL58" s="21">
        <v>0</v>
      </c>
      <c r="BM58" s="21">
        <v>0</v>
      </c>
      <c r="BN58" s="21">
        <v>0</v>
      </c>
      <c r="BO58" s="21">
        <v>0</v>
      </c>
      <c r="BP58" s="21">
        <v>18</v>
      </c>
      <c r="BQ58" s="21">
        <v>0</v>
      </c>
      <c r="BR58" s="21">
        <v>36</v>
      </c>
      <c r="BS58" s="21">
        <v>0</v>
      </c>
      <c r="BT58" s="21">
        <v>0</v>
      </c>
      <c r="BU58" s="21">
        <v>0</v>
      </c>
      <c r="BV58" s="21">
        <v>0</v>
      </c>
      <c r="BW58" s="21">
        <v>0</v>
      </c>
      <c r="BX58" s="21">
        <v>0</v>
      </c>
      <c r="BY58" s="21">
        <v>0</v>
      </c>
      <c r="BZ58" s="21">
        <v>0</v>
      </c>
      <c r="CA58" s="21">
        <v>0</v>
      </c>
      <c r="CB58" s="21">
        <v>0</v>
      </c>
      <c r="CC58" s="21">
        <v>0</v>
      </c>
      <c r="CD58" s="21">
        <v>0</v>
      </c>
      <c r="CE58" s="21">
        <v>0</v>
      </c>
      <c r="CF58" s="21">
        <v>0</v>
      </c>
      <c r="CG58" s="21">
        <v>0</v>
      </c>
      <c r="CH58" s="21">
        <v>0</v>
      </c>
      <c r="CI58" s="21">
        <v>0</v>
      </c>
      <c r="CJ58" s="21">
        <v>0</v>
      </c>
      <c r="CK58" s="21">
        <v>0</v>
      </c>
      <c r="CL58" s="21">
        <v>0</v>
      </c>
      <c r="CM58" s="21">
        <v>0</v>
      </c>
      <c r="CN58" s="21">
        <v>0</v>
      </c>
      <c r="CO58" s="21">
        <v>0</v>
      </c>
      <c r="CP58" s="21">
        <v>0</v>
      </c>
      <c r="CQ58" s="21">
        <v>0</v>
      </c>
      <c r="CR58" s="21">
        <v>0</v>
      </c>
      <c r="CS58" s="21">
        <v>0</v>
      </c>
      <c r="CT58" s="21">
        <v>0</v>
      </c>
      <c r="CU58" s="21">
        <v>0</v>
      </c>
      <c r="CV58" s="21">
        <v>0</v>
      </c>
      <c r="CW58" s="21">
        <v>0</v>
      </c>
      <c r="CX58" s="21">
        <v>0</v>
      </c>
      <c r="CY58" s="21">
        <v>0</v>
      </c>
      <c r="CZ58" s="21">
        <v>0</v>
      </c>
      <c r="DA58" s="21">
        <v>0</v>
      </c>
      <c r="DB58" s="21">
        <v>0</v>
      </c>
      <c r="DC58" s="21">
        <v>0</v>
      </c>
      <c r="DD58" s="21">
        <v>0</v>
      </c>
      <c r="DE58" s="21">
        <v>80.599999999999994</v>
      </c>
      <c r="DF58" s="19">
        <v>43132</v>
      </c>
      <c r="DG58" t="e">
        <f>VLOOKUP(D58,#REF!,2,FALSE)</f>
        <v>#REF!</v>
      </c>
    </row>
    <row r="59" spans="1:111" x14ac:dyDescent="0.25">
      <c r="A59" s="18" t="s">
        <v>192</v>
      </c>
      <c r="B59" s="18" t="s">
        <v>78</v>
      </c>
      <c r="C59" s="18" t="s">
        <v>212</v>
      </c>
      <c r="D59" s="18" t="s">
        <v>49</v>
      </c>
      <c r="E59" s="19">
        <v>43191</v>
      </c>
      <c r="F59" s="18" t="s">
        <v>194</v>
      </c>
      <c r="G59" s="18" t="s">
        <v>195</v>
      </c>
      <c r="H59" s="20">
        <v>30</v>
      </c>
      <c r="I59" s="21">
        <v>120</v>
      </c>
      <c r="J59" s="20">
        <v>0</v>
      </c>
      <c r="K59" s="20">
        <v>0</v>
      </c>
      <c r="L59" s="21">
        <v>88.36</v>
      </c>
      <c r="M59" s="19">
        <v>43070</v>
      </c>
      <c r="N59" s="20">
        <v>0.5</v>
      </c>
      <c r="O59" s="21">
        <v>493.27</v>
      </c>
      <c r="P59" s="21">
        <v>0</v>
      </c>
      <c r="Q59" s="21">
        <v>34.200000000000003</v>
      </c>
      <c r="R59" s="21">
        <v>51.3</v>
      </c>
      <c r="S59" s="21">
        <v>18</v>
      </c>
      <c r="T59" s="21">
        <v>85.5</v>
      </c>
      <c r="U59" s="21">
        <v>36</v>
      </c>
      <c r="V59" s="21">
        <v>0</v>
      </c>
      <c r="W59" s="21">
        <v>25.2</v>
      </c>
      <c r="X59" s="21">
        <v>37.799999999999997</v>
      </c>
      <c r="Y59" s="21">
        <v>63</v>
      </c>
      <c r="Z59" s="21">
        <v>0</v>
      </c>
      <c r="AA59" s="21">
        <v>9</v>
      </c>
      <c r="AB59" s="21">
        <v>13.5</v>
      </c>
      <c r="AC59" s="21">
        <v>22.5</v>
      </c>
      <c r="AD59" s="21">
        <v>0</v>
      </c>
      <c r="AE59" s="21">
        <v>0</v>
      </c>
      <c r="AF59" s="21">
        <v>0</v>
      </c>
      <c r="AG59" s="21">
        <v>0</v>
      </c>
      <c r="AH59" s="21">
        <v>0</v>
      </c>
      <c r="AI59" s="21">
        <v>0</v>
      </c>
      <c r="AJ59" s="21">
        <v>0</v>
      </c>
      <c r="AK59" s="21">
        <v>0</v>
      </c>
      <c r="AL59" s="21">
        <v>0</v>
      </c>
      <c r="AM59" s="21">
        <v>0</v>
      </c>
      <c r="AN59" s="21">
        <v>0</v>
      </c>
      <c r="AO59" s="21">
        <v>0</v>
      </c>
      <c r="AP59" s="21">
        <v>0</v>
      </c>
      <c r="AQ59" s="21">
        <v>0</v>
      </c>
      <c r="AR59" s="21">
        <v>0</v>
      </c>
      <c r="AS59" s="21">
        <v>0</v>
      </c>
      <c r="AT59" s="21">
        <v>0</v>
      </c>
      <c r="AU59" s="21">
        <v>0</v>
      </c>
      <c r="AV59" s="21">
        <v>0</v>
      </c>
      <c r="AW59" s="21">
        <v>0</v>
      </c>
      <c r="AX59" s="21">
        <v>0</v>
      </c>
      <c r="AY59" s="21">
        <v>0</v>
      </c>
      <c r="AZ59" s="21">
        <v>0</v>
      </c>
      <c r="BA59" s="21">
        <v>0</v>
      </c>
      <c r="BB59" s="21">
        <v>0</v>
      </c>
      <c r="BC59" s="21">
        <v>0</v>
      </c>
      <c r="BD59" s="21">
        <v>0</v>
      </c>
      <c r="BE59" s="21">
        <v>0</v>
      </c>
      <c r="BF59" s="21">
        <v>0</v>
      </c>
      <c r="BG59" s="21">
        <v>0</v>
      </c>
      <c r="BH59" s="21">
        <v>0</v>
      </c>
      <c r="BI59" s="21">
        <v>0</v>
      </c>
      <c r="BJ59" s="19">
        <v>43237</v>
      </c>
      <c r="BK59" s="18" t="s">
        <v>79</v>
      </c>
      <c r="BL59" s="21">
        <v>0</v>
      </c>
      <c r="BM59" s="21">
        <v>0</v>
      </c>
      <c r="BN59" s="21">
        <v>0</v>
      </c>
      <c r="BO59" s="21">
        <v>0</v>
      </c>
      <c r="BP59" s="21">
        <v>18</v>
      </c>
      <c r="BQ59" s="21">
        <v>0</v>
      </c>
      <c r="BR59" s="21">
        <v>36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0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F59" s="21">
        <v>0</v>
      </c>
      <c r="CG59" s="21">
        <v>0</v>
      </c>
      <c r="CH59" s="21">
        <v>0</v>
      </c>
      <c r="CI59" s="21">
        <v>0</v>
      </c>
      <c r="CJ59" s="21">
        <v>0</v>
      </c>
      <c r="CK59" s="21">
        <v>0</v>
      </c>
      <c r="CL59" s="21">
        <v>0</v>
      </c>
      <c r="CM59" s="21">
        <v>0</v>
      </c>
      <c r="CN59" s="21">
        <v>0</v>
      </c>
      <c r="CO59" s="21">
        <v>0</v>
      </c>
      <c r="CP59" s="21">
        <v>0</v>
      </c>
      <c r="CQ59" s="21">
        <v>0</v>
      </c>
      <c r="CR59" s="21">
        <v>0</v>
      </c>
      <c r="CS59" s="21">
        <v>0</v>
      </c>
      <c r="CT59" s="21">
        <v>0</v>
      </c>
      <c r="CU59" s="21">
        <v>0</v>
      </c>
      <c r="CV59" s="21">
        <v>0</v>
      </c>
      <c r="CW59" s="21">
        <v>0</v>
      </c>
      <c r="CX59" s="21">
        <v>0</v>
      </c>
      <c r="CY59" s="21">
        <v>0</v>
      </c>
      <c r="CZ59" s="21">
        <v>0</v>
      </c>
      <c r="DA59" s="21">
        <v>0</v>
      </c>
      <c r="DB59" s="21">
        <v>0</v>
      </c>
      <c r="DC59" s="21">
        <v>0</v>
      </c>
      <c r="DD59" s="21">
        <v>0</v>
      </c>
      <c r="DE59" s="21">
        <v>80.599999999999994</v>
      </c>
      <c r="DF59" s="19">
        <v>43132</v>
      </c>
      <c r="DG59" t="e">
        <f>VLOOKUP(D59,#REF!,2,FALSE)</f>
        <v>#REF!</v>
      </c>
    </row>
    <row r="60" spans="1:111" x14ac:dyDescent="0.25">
      <c r="A60" s="18" t="s">
        <v>192</v>
      </c>
      <c r="B60" s="18" t="s">
        <v>78</v>
      </c>
      <c r="C60" s="18" t="s">
        <v>212</v>
      </c>
      <c r="D60" s="18" t="s">
        <v>50</v>
      </c>
      <c r="E60" s="19">
        <v>43191</v>
      </c>
      <c r="F60" s="18" t="s">
        <v>194</v>
      </c>
      <c r="G60" s="18" t="s">
        <v>195</v>
      </c>
      <c r="H60" s="20">
        <v>30</v>
      </c>
      <c r="I60" s="21">
        <v>102.17</v>
      </c>
      <c r="J60" s="20">
        <v>0</v>
      </c>
      <c r="K60" s="20">
        <v>0</v>
      </c>
      <c r="L60" s="21">
        <v>88.36</v>
      </c>
      <c r="M60" s="19">
        <v>43070</v>
      </c>
      <c r="N60" s="20">
        <v>0.5</v>
      </c>
      <c r="O60" s="21">
        <v>493.27</v>
      </c>
      <c r="P60" s="21">
        <v>0</v>
      </c>
      <c r="Q60" s="21">
        <v>29.12</v>
      </c>
      <c r="R60" s="21">
        <v>43.67</v>
      </c>
      <c r="S60" s="21">
        <v>15.33</v>
      </c>
      <c r="T60" s="21">
        <v>72.8</v>
      </c>
      <c r="U60" s="21">
        <v>30.65</v>
      </c>
      <c r="V60" s="21">
        <v>0</v>
      </c>
      <c r="W60" s="21">
        <v>21.46</v>
      </c>
      <c r="X60" s="21">
        <v>32.18</v>
      </c>
      <c r="Y60" s="21">
        <v>53.64</v>
      </c>
      <c r="Z60" s="21">
        <v>0</v>
      </c>
      <c r="AA60" s="21">
        <v>7.66</v>
      </c>
      <c r="AB60" s="21">
        <v>11.49</v>
      </c>
      <c r="AC60" s="21">
        <v>19.16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19">
        <v>43237</v>
      </c>
      <c r="BK60" s="18" t="s">
        <v>79</v>
      </c>
      <c r="BL60" s="21">
        <v>0</v>
      </c>
      <c r="BM60" s="21">
        <v>0</v>
      </c>
      <c r="BN60" s="21">
        <v>0</v>
      </c>
      <c r="BO60" s="21">
        <v>0</v>
      </c>
      <c r="BP60" s="21">
        <v>15.33</v>
      </c>
      <c r="BQ60" s="21">
        <v>0</v>
      </c>
      <c r="BR60" s="21">
        <v>30.65</v>
      </c>
      <c r="BS60" s="21">
        <v>0</v>
      </c>
      <c r="BT60" s="21">
        <v>0</v>
      </c>
      <c r="BU60" s="21">
        <v>0</v>
      </c>
      <c r="BV60" s="21">
        <v>0</v>
      </c>
      <c r="BW60" s="21">
        <v>0</v>
      </c>
      <c r="BX60" s="21">
        <v>0</v>
      </c>
      <c r="BY60" s="21">
        <v>0</v>
      </c>
      <c r="BZ60" s="21">
        <v>0</v>
      </c>
      <c r="CA60" s="21">
        <v>0</v>
      </c>
      <c r="CB60" s="21">
        <v>0</v>
      </c>
      <c r="CC60" s="21">
        <v>0</v>
      </c>
      <c r="CD60" s="21">
        <v>0</v>
      </c>
      <c r="CE60" s="21">
        <v>0</v>
      </c>
      <c r="CF60" s="21">
        <v>0</v>
      </c>
      <c r="CG60" s="21">
        <v>0</v>
      </c>
      <c r="CH60" s="21">
        <v>0</v>
      </c>
      <c r="CI60" s="21">
        <v>0</v>
      </c>
      <c r="CJ60" s="21">
        <v>0</v>
      </c>
      <c r="CK60" s="21">
        <v>0</v>
      </c>
      <c r="CL60" s="21">
        <v>0</v>
      </c>
      <c r="CM60" s="21">
        <v>0</v>
      </c>
      <c r="CN60" s="21">
        <v>0</v>
      </c>
      <c r="CO60" s="21">
        <v>0</v>
      </c>
      <c r="CP60" s="21">
        <v>0</v>
      </c>
      <c r="CQ60" s="21">
        <v>0</v>
      </c>
      <c r="CR60" s="21">
        <v>0</v>
      </c>
      <c r="CS60" s="21">
        <v>0</v>
      </c>
      <c r="CT60" s="21">
        <v>0</v>
      </c>
      <c r="CU60" s="21">
        <v>0</v>
      </c>
      <c r="CV60" s="21">
        <v>0</v>
      </c>
      <c r="CW60" s="21">
        <v>0</v>
      </c>
      <c r="CX60" s="21">
        <v>0</v>
      </c>
      <c r="CY60" s="21">
        <v>0</v>
      </c>
      <c r="CZ60" s="21">
        <v>0</v>
      </c>
      <c r="DA60" s="21">
        <v>0</v>
      </c>
      <c r="DB60" s="21">
        <v>0</v>
      </c>
      <c r="DC60" s="21">
        <v>0</v>
      </c>
      <c r="DD60" s="21">
        <v>0</v>
      </c>
      <c r="DE60" s="21">
        <v>80.599999999999994</v>
      </c>
      <c r="DF60" s="19">
        <v>43132</v>
      </c>
      <c r="DG60" t="e">
        <f>VLOOKUP(D60,#REF!,2,FALSE)</f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/>
  <dimension ref="A1:DG63"/>
  <sheetViews>
    <sheetView topLeftCell="CO1" workbookViewId="0">
      <selection activeCell="CU26" sqref="CU26"/>
    </sheetView>
  </sheetViews>
  <sheetFormatPr baseColWidth="10" defaultRowHeight="15" x14ac:dyDescent="0.25"/>
  <sheetData>
    <row r="1" spans="1:111" x14ac:dyDescent="0.25">
      <c r="A1" s="1" t="s">
        <v>82</v>
      </c>
      <c r="B1" s="1" t="s">
        <v>83</v>
      </c>
      <c r="C1" s="1" t="s">
        <v>84</v>
      </c>
      <c r="D1" s="1" t="s">
        <v>85</v>
      </c>
      <c r="E1" s="1" t="s">
        <v>86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94</v>
      </c>
      <c r="N1" s="1" t="s">
        <v>95</v>
      </c>
      <c r="O1" s="3" t="s">
        <v>96</v>
      </c>
      <c r="P1" s="1" t="s">
        <v>97</v>
      </c>
      <c r="Q1" s="1" t="s">
        <v>98</v>
      </c>
      <c r="R1" s="1" t="s">
        <v>99</v>
      </c>
      <c r="S1" s="3" t="s">
        <v>100</v>
      </c>
      <c r="T1" s="1" t="s">
        <v>101</v>
      </c>
      <c r="U1" s="3" t="s">
        <v>102</v>
      </c>
      <c r="V1" s="1" t="s">
        <v>103</v>
      </c>
      <c r="W1" s="3" t="s">
        <v>104</v>
      </c>
      <c r="X1" s="3" t="s">
        <v>105</v>
      </c>
      <c r="Y1" s="3" t="s">
        <v>106</v>
      </c>
      <c r="Z1" s="1" t="s">
        <v>107</v>
      </c>
      <c r="AA1" s="2" t="s">
        <v>108</v>
      </c>
      <c r="AB1" s="2" t="s">
        <v>109</v>
      </c>
      <c r="AC1" s="2" t="s">
        <v>110</v>
      </c>
      <c r="AD1" s="1" t="s">
        <v>111</v>
      </c>
      <c r="AE1" s="1" t="s">
        <v>112</v>
      </c>
      <c r="AF1" s="1" t="s">
        <v>113</v>
      </c>
      <c r="AG1" s="1" t="s">
        <v>114</v>
      </c>
      <c r="AH1" s="1" t="s">
        <v>115</v>
      </c>
      <c r="AI1" s="1" t="s">
        <v>116</v>
      </c>
      <c r="AJ1" s="1" t="s">
        <v>117</v>
      </c>
      <c r="AK1" s="1" t="s">
        <v>118</v>
      </c>
      <c r="AL1" s="1" t="s">
        <v>119</v>
      </c>
      <c r="AM1" s="1" t="s">
        <v>120</v>
      </c>
      <c r="AN1" s="1" t="s">
        <v>121</v>
      </c>
      <c r="AO1" s="1" t="s">
        <v>122</v>
      </c>
      <c r="AP1" s="1" t="s">
        <v>123</v>
      </c>
      <c r="AQ1" s="1" t="s">
        <v>124</v>
      </c>
      <c r="AR1" s="1" t="s">
        <v>125</v>
      </c>
      <c r="AS1" s="1" t="s">
        <v>126</v>
      </c>
      <c r="AT1" s="1" t="s">
        <v>127</v>
      </c>
      <c r="AU1" s="1" t="s">
        <v>128</v>
      </c>
      <c r="AV1" s="1" t="s">
        <v>129</v>
      </c>
      <c r="AW1" s="1" t="s">
        <v>130</v>
      </c>
      <c r="AX1" s="1" t="s">
        <v>131</v>
      </c>
      <c r="AY1" s="1" t="s">
        <v>132</v>
      </c>
      <c r="AZ1" s="1" t="s">
        <v>133</v>
      </c>
      <c r="BA1" s="1" t="s">
        <v>134</v>
      </c>
      <c r="BB1" s="1" t="s">
        <v>135</v>
      </c>
      <c r="BC1" s="1" t="s">
        <v>136</v>
      </c>
      <c r="BD1" s="1" t="s">
        <v>137</v>
      </c>
      <c r="BE1" s="1" t="s">
        <v>138</v>
      </c>
      <c r="BF1" s="1" t="s">
        <v>139</v>
      </c>
      <c r="BG1" s="1" t="s">
        <v>140</v>
      </c>
      <c r="BH1" s="1" t="s">
        <v>141</v>
      </c>
      <c r="BI1" s="1" t="s">
        <v>142</v>
      </c>
      <c r="BJ1" s="1" t="s">
        <v>143</v>
      </c>
      <c r="BK1" s="1" t="s">
        <v>144</v>
      </c>
      <c r="BL1" s="1" t="s">
        <v>145</v>
      </c>
      <c r="BM1" s="1" t="s">
        <v>146</v>
      </c>
      <c r="BN1" s="1" t="s">
        <v>147</v>
      </c>
      <c r="BO1" s="1" t="s">
        <v>148</v>
      </c>
      <c r="BP1" s="1" t="s">
        <v>149</v>
      </c>
      <c r="BQ1" s="1" t="s">
        <v>150</v>
      </c>
      <c r="BR1" s="1" t="s">
        <v>151</v>
      </c>
      <c r="BS1" s="1" t="s">
        <v>152</v>
      </c>
      <c r="BT1" s="1" t="s">
        <v>153</v>
      </c>
      <c r="BU1" s="1" t="s">
        <v>154</v>
      </c>
      <c r="BV1" s="1" t="s">
        <v>155</v>
      </c>
      <c r="BW1" s="1" t="s">
        <v>156</v>
      </c>
      <c r="BX1" s="1" t="s">
        <v>157</v>
      </c>
      <c r="BY1" s="1" t="s">
        <v>158</v>
      </c>
      <c r="BZ1" s="1" t="s">
        <v>159</v>
      </c>
      <c r="CA1" s="1" t="s">
        <v>160</v>
      </c>
      <c r="CB1" s="1" t="s">
        <v>161</v>
      </c>
      <c r="CC1" s="1" t="s">
        <v>162</v>
      </c>
      <c r="CD1" s="1" t="s">
        <v>163</v>
      </c>
      <c r="CE1" s="1" t="s">
        <v>164</v>
      </c>
      <c r="CF1" s="1" t="s">
        <v>165</v>
      </c>
      <c r="CG1" s="1" t="s">
        <v>166</v>
      </c>
      <c r="CH1" s="1" t="s">
        <v>167</v>
      </c>
      <c r="CI1" s="1" t="s">
        <v>168</v>
      </c>
      <c r="CJ1" s="1" t="s">
        <v>169</v>
      </c>
      <c r="CK1" s="1" t="s">
        <v>170</v>
      </c>
      <c r="CL1" s="1" t="s">
        <v>171</v>
      </c>
      <c r="CM1" s="1" t="s">
        <v>172</v>
      </c>
      <c r="CN1" s="1" t="s">
        <v>173</v>
      </c>
      <c r="CO1" s="1" t="s">
        <v>174</v>
      </c>
      <c r="CP1" s="1" t="s">
        <v>175</v>
      </c>
      <c r="CQ1" s="1" t="s">
        <v>176</v>
      </c>
      <c r="CR1" s="1" t="s">
        <v>177</v>
      </c>
      <c r="CS1" s="1" t="s">
        <v>178</v>
      </c>
      <c r="CT1" s="1" t="s">
        <v>179</v>
      </c>
      <c r="CU1" s="1" t="s">
        <v>180</v>
      </c>
      <c r="CV1" s="1" t="s">
        <v>181</v>
      </c>
      <c r="CW1" s="1" t="s">
        <v>182</v>
      </c>
      <c r="CX1" s="1" t="s">
        <v>183</v>
      </c>
      <c r="CY1" s="1" t="s">
        <v>184</v>
      </c>
      <c r="CZ1" s="1" t="s">
        <v>185</v>
      </c>
      <c r="DA1" s="1" t="s">
        <v>186</v>
      </c>
      <c r="DB1" s="1" t="s">
        <v>187</v>
      </c>
      <c r="DC1" s="1" t="s">
        <v>188</v>
      </c>
      <c r="DD1" s="1" t="s">
        <v>189</v>
      </c>
      <c r="DE1" s="1" t="s">
        <v>190</v>
      </c>
      <c r="DF1" s="1" t="s">
        <v>191</v>
      </c>
      <c r="DG1" s="28" t="s">
        <v>229</v>
      </c>
    </row>
    <row r="2" spans="1:111" x14ac:dyDescent="0.25">
      <c r="A2" s="23" t="s">
        <v>192</v>
      </c>
      <c r="B2" s="23" t="s">
        <v>78</v>
      </c>
      <c r="C2" s="23" t="s">
        <v>213</v>
      </c>
      <c r="D2" s="23" t="s">
        <v>26</v>
      </c>
      <c r="E2" s="24">
        <v>43221</v>
      </c>
      <c r="F2" s="23" t="s">
        <v>194</v>
      </c>
      <c r="G2" s="23" t="s">
        <v>195</v>
      </c>
      <c r="H2" s="25">
        <v>31</v>
      </c>
      <c r="I2" s="26">
        <v>120</v>
      </c>
      <c r="J2" s="25">
        <v>0</v>
      </c>
      <c r="K2" s="25">
        <v>0</v>
      </c>
      <c r="L2" s="26">
        <v>88.36</v>
      </c>
      <c r="M2" s="24">
        <v>43070</v>
      </c>
      <c r="N2" s="25">
        <v>0.5</v>
      </c>
      <c r="O2" s="26">
        <v>509.71</v>
      </c>
      <c r="P2" s="26">
        <v>0</v>
      </c>
      <c r="Q2" s="26">
        <v>35.340000000000003</v>
      </c>
      <c r="R2" s="26">
        <v>53.01</v>
      </c>
      <c r="S2" s="26">
        <v>18.600000000000001</v>
      </c>
      <c r="T2" s="26">
        <v>88.35</v>
      </c>
      <c r="U2" s="26">
        <v>37.200000000000003</v>
      </c>
      <c r="V2" s="26">
        <v>0</v>
      </c>
      <c r="W2" s="26">
        <v>26.04</v>
      </c>
      <c r="X2" s="26">
        <v>39.06</v>
      </c>
      <c r="Y2" s="26">
        <v>65.099999999999994</v>
      </c>
      <c r="Z2" s="26">
        <v>0</v>
      </c>
      <c r="AA2" s="26">
        <v>9.3000000000000007</v>
      </c>
      <c r="AB2" s="26">
        <v>13.95</v>
      </c>
      <c r="AC2" s="26">
        <v>23.25</v>
      </c>
      <c r="AD2" s="26">
        <v>0</v>
      </c>
      <c r="AE2" s="26">
        <v>0</v>
      </c>
      <c r="AF2" s="26">
        <v>0</v>
      </c>
      <c r="AG2" s="26">
        <v>0</v>
      </c>
      <c r="AH2" s="26">
        <v>0</v>
      </c>
      <c r="AI2" s="26">
        <v>0</v>
      </c>
      <c r="AJ2" s="26">
        <v>0</v>
      </c>
      <c r="AK2" s="26">
        <v>0</v>
      </c>
      <c r="AL2" s="26">
        <v>0</v>
      </c>
      <c r="AM2" s="26">
        <v>0</v>
      </c>
      <c r="AN2" s="26">
        <v>0</v>
      </c>
      <c r="AO2" s="26">
        <v>0</v>
      </c>
      <c r="AP2" s="26">
        <v>0</v>
      </c>
      <c r="AQ2" s="26">
        <v>0</v>
      </c>
      <c r="AR2" s="26">
        <v>0</v>
      </c>
      <c r="AS2" s="26">
        <v>0</v>
      </c>
      <c r="AT2" s="26">
        <v>0</v>
      </c>
      <c r="AU2" s="26">
        <v>0</v>
      </c>
      <c r="AV2" s="26">
        <v>0</v>
      </c>
      <c r="AW2" s="26">
        <v>0</v>
      </c>
      <c r="AX2" s="26">
        <v>0</v>
      </c>
      <c r="AY2" s="26">
        <v>0</v>
      </c>
      <c r="AZ2" s="26">
        <v>0</v>
      </c>
      <c r="BA2" s="26">
        <v>0</v>
      </c>
      <c r="BB2" s="26">
        <v>0</v>
      </c>
      <c r="BC2" s="26">
        <v>0</v>
      </c>
      <c r="BD2" s="26">
        <v>0</v>
      </c>
      <c r="BE2" s="26">
        <v>0</v>
      </c>
      <c r="BF2" s="26">
        <v>0</v>
      </c>
      <c r="BG2" s="26">
        <v>0</v>
      </c>
      <c r="BH2" s="26">
        <v>0</v>
      </c>
      <c r="BI2" s="26">
        <v>0</v>
      </c>
      <c r="BJ2" s="24">
        <v>43268</v>
      </c>
      <c r="BK2" s="23" t="s">
        <v>79</v>
      </c>
      <c r="BL2" s="26">
        <v>0</v>
      </c>
      <c r="BM2" s="26">
        <v>0</v>
      </c>
      <c r="BN2" s="26">
        <v>0</v>
      </c>
      <c r="BO2" s="26">
        <v>0</v>
      </c>
      <c r="BP2" s="26">
        <v>18.600000000000001</v>
      </c>
      <c r="BQ2" s="26">
        <v>0</v>
      </c>
      <c r="BR2" s="26">
        <v>37.200000000000003</v>
      </c>
      <c r="BS2" s="26">
        <v>0</v>
      </c>
      <c r="BT2" s="26">
        <v>0</v>
      </c>
      <c r="BU2" s="26">
        <v>0</v>
      </c>
      <c r="BV2" s="26">
        <v>0</v>
      </c>
      <c r="BW2" s="26">
        <v>0</v>
      </c>
      <c r="BX2" s="26">
        <v>0</v>
      </c>
      <c r="BY2" s="26">
        <v>0</v>
      </c>
      <c r="BZ2" s="26">
        <v>0</v>
      </c>
      <c r="CA2" s="26">
        <v>0</v>
      </c>
      <c r="CB2" s="26">
        <v>0</v>
      </c>
      <c r="CC2" s="26">
        <v>0</v>
      </c>
      <c r="CD2" s="26">
        <v>0</v>
      </c>
      <c r="CE2" s="26">
        <v>0</v>
      </c>
      <c r="CF2" s="26">
        <v>0</v>
      </c>
      <c r="CG2" s="26">
        <v>0</v>
      </c>
      <c r="CH2" s="26">
        <v>0</v>
      </c>
      <c r="CI2" s="26">
        <v>0</v>
      </c>
      <c r="CJ2" s="26">
        <v>0</v>
      </c>
      <c r="CK2" s="26">
        <v>0</v>
      </c>
      <c r="CL2" s="26">
        <v>0</v>
      </c>
      <c r="CM2" s="26">
        <v>0</v>
      </c>
      <c r="CN2" s="26">
        <v>0</v>
      </c>
      <c r="CO2" s="26">
        <v>0</v>
      </c>
      <c r="CP2" s="26">
        <v>0</v>
      </c>
      <c r="CQ2" s="26">
        <v>0</v>
      </c>
      <c r="CR2" s="26">
        <v>0</v>
      </c>
      <c r="CS2" s="26">
        <v>0</v>
      </c>
      <c r="CT2" s="26">
        <v>0</v>
      </c>
      <c r="CU2" s="26">
        <v>0</v>
      </c>
      <c r="CV2" s="26">
        <v>0</v>
      </c>
      <c r="CW2" s="26">
        <v>0</v>
      </c>
      <c r="CX2" s="26">
        <v>0</v>
      </c>
      <c r="CY2" s="26">
        <v>0</v>
      </c>
      <c r="CZ2" s="26">
        <v>0</v>
      </c>
      <c r="DA2" s="26">
        <v>0</v>
      </c>
      <c r="DB2" s="26">
        <v>0</v>
      </c>
      <c r="DC2" s="26">
        <v>0</v>
      </c>
      <c r="DD2" s="26">
        <v>0</v>
      </c>
      <c r="DE2" s="26">
        <v>80.599999999999994</v>
      </c>
      <c r="DF2" s="24">
        <v>43132</v>
      </c>
      <c r="DG2" t="e">
        <f>VLOOKUP(D2,#REF!,2,FALSE)</f>
        <v>#REF!</v>
      </c>
    </row>
    <row r="3" spans="1:111" x14ac:dyDescent="0.25">
      <c r="A3" s="23" t="s">
        <v>192</v>
      </c>
      <c r="B3" s="23" t="s">
        <v>78</v>
      </c>
      <c r="C3" s="23" t="s">
        <v>213</v>
      </c>
      <c r="D3" s="23" t="s">
        <v>68</v>
      </c>
      <c r="E3" s="24">
        <v>43237</v>
      </c>
      <c r="F3" s="23" t="s">
        <v>199</v>
      </c>
      <c r="G3" s="23" t="s">
        <v>195</v>
      </c>
      <c r="H3" s="25">
        <v>15</v>
      </c>
      <c r="I3" s="26">
        <v>92.36</v>
      </c>
      <c r="J3" s="25">
        <v>0</v>
      </c>
      <c r="K3" s="25">
        <v>0</v>
      </c>
      <c r="L3" s="26">
        <v>88.36</v>
      </c>
      <c r="M3" s="24">
        <v>43070</v>
      </c>
      <c r="N3" s="25">
        <v>0.5</v>
      </c>
      <c r="O3" s="26">
        <v>246.64</v>
      </c>
      <c r="P3" s="26">
        <v>0</v>
      </c>
      <c r="Q3" s="26">
        <v>13.16</v>
      </c>
      <c r="R3" s="26">
        <v>19.75</v>
      </c>
      <c r="S3" s="26">
        <v>6.93</v>
      </c>
      <c r="T3" s="26">
        <v>32.9</v>
      </c>
      <c r="U3" s="26">
        <v>13.85</v>
      </c>
      <c r="V3" s="26">
        <v>0</v>
      </c>
      <c r="W3" s="26">
        <v>9.6999999999999993</v>
      </c>
      <c r="X3" s="26">
        <v>14.55</v>
      </c>
      <c r="Y3" s="26">
        <v>24.24</v>
      </c>
      <c r="Z3" s="26">
        <v>0</v>
      </c>
      <c r="AA3" s="26">
        <v>3.46</v>
      </c>
      <c r="AB3" s="26">
        <v>5.2</v>
      </c>
      <c r="AC3" s="26">
        <v>8.66</v>
      </c>
      <c r="AD3" s="26">
        <v>0</v>
      </c>
      <c r="AE3" s="26">
        <v>0</v>
      </c>
      <c r="AF3" s="26">
        <v>0</v>
      </c>
      <c r="AG3" s="26">
        <v>0</v>
      </c>
      <c r="AH3" s="26">
        <v>0</v>
      </c>
      <c r="AI3" s="26">
        <v>0</v>
      </c>
      <c r="AJ3" s="26">
        <v>0</v>
      </c>
      <c r="AK3" s="26">
        <v>0</v>
      </c>
      <c r="AL3" s="26">
        <v>0</v>
      </c>
      <c r="AM3" s="26">
        <v>0</v>
      </c>
      <c r="AN3" s="26">
        <v>0</v>
      </c>
      <c r="AO3" s="26">
        <v>0</v>
      </c>
      <c r="AP3" s="26">
        <v>0</v>
      </c>
      <c r="AQ3" s="26">
        <v>0</v>
      </c>
      <c r="AR3" s="26">
        <v>0</v>
      </c>
      <c r="AS3" s="26">
        <v>0</v>
      </c>
      <c r="AT3" s="26">
        <v>0</v>
      </c>
      <c r="AU3" s="26">
        <v>0</v>
      </c>
      <c r="AV3" s="26">
        <v>0</v>
      </c>
      <c r="AW3" s="26">
        <v>0</v>
      </c>
      <c r="AX3" s="26">
        <v>0</v>
      </c>
      <c r="AY3" s="26">
        <v>0</v>
      </c>
      <c r="AZ3" s="26">
        <v>0</v>
      </c>
      <c r="BA3" s="26">
        <v>0</v>
      </c>
      <c r="BB3" s="26">
        <v>0</v>
      </c>
      <c r="BC3" s="26">
        <v>0</v>
      </c>
      <c r="BD3" s="26">
        <v>0</v>
      </c>
      <c r="BE3" s="26">
        <v>0</v>
      </c>
      <c r="BF3" s="26">
        <v>0</v>
      </c>
      <c r="BG3" s="26">
        <v>0</v>
      </c>
      <c r="BH3" s="26">
        <v>0</v>
      </c>
      <c r="BI3" s="26">
        <v>0</v>
      </c>
      <c r="BJ3" s="24">
        <v>43268</v>
      </c>
      <c r="BK3" s="23" t="s">
        <v>79</v>
      </c>
      <c r="BL3" s="26">
        <v>0</v>
      </c>
      <c r="BM3" s="26">
        <v>0</v>
      </c>
      <c r="BN3" s="26">
        <v>0</v>
      </c>
      <c r="BO3" s="26">
        <v>0</v>
      </c>
      <c r="BP3" s="26">
        <v>6.93</v>
      </c>
      <c r="BQ3" s="26">
        <v>0</v>
      </c>
      <c r="BR3" s="26">
        <v>13.85</v>
      </c>
      <c r="BS3" s="26">
        <v>0</v>
      </c>
      <c r="BT3" s="26">
        <v>0</v>
      </c>
      <c r="BU3" s="26">
        <v>0</v>
      </c>
      <c r="BV3" s="26">
        <v>0</v>
      </c>
      <c r="BW3" s="26">
        <v>0</v>
      </c>
      <c r="BX3" s="26">
        <v>0</v>
      </c>
      <c r="BY3" s="26">
        <v>0</v>
      </c>
      <c r="BZ3" s="26">
        <v>0</v>
      </c>
      <c r="CA3" s="26">
        <v>0</v>
      </c>
      <c r="CB3" s="26">
        <v>0</v>
      </c>
      <c r="CC3" s="26">
        <v>0</v>
      </c>
      <c r="CD3" s="26">
        <v>0</v>
      </c>
      <c r="CE3" s="26">
        <v>0</v>
      </c>
      <c r="CF3" s="26">
        <v>0</v>
      </c>
      <c r="CG3" s="26">
        <v>0</v>
      </c>
      <c r="CH3" s="26">
        <v>0</v>
      </c>
      <c r="CI3" s="26">
        <v>0</v>
      </c>
      <c r="CJ3" s="26">
        <v>0</v>
      </c>
      <c r="CK3" s="26">
        <v>0</v>
      </c>
      <c r="CL3" s="26">
        <v>0</v>
      </c>
      <c r="CM3" s="26">
        <v>0</v>
      </c>
      <c r="CN3" s="26">
        <v>0</v>
      </c>
      <c r="CO3" s="26">
        <v>0</v>
      </c>
      <c r="CP3" s="26">
        <v>0</v>
      </c>
      <c r="CQ3" s="26">
        <v>0</v>
      </c>
      <c r="CR3" s="26">
        <v>0</v>
      </c>
      <c r="CS3" s="26">
        <v>0</v>
      </c>
      <c r="CT3" s="26">
        <v>0</v>
      </c>
      <c r="CU3" s="26">
        <v>0</v>
      </c>
      <c r="CV3" s="26">
        <v>0</v>
      </c>
      <c r="CW3" s="26">
        <v>0</v>
      </c>
      <c r="CX3" s="26">
        <v>0</v>
      </c>
      <c r="CY3" s="26">
        <v>0</v>
      </c>
      <c r="CZ3" s="26">
        <v>0</v>
      </c>
      <c r="DA3" s="26">
        <v>0</v>
      </c>
      <c r="DB3" s="26">
        <v>0</v>
      </c>
      <c r="DC3" s="26">
        <v>0</v>
      </c>
      <c r="DD3" s="26">
        <v>0</v>
      </c>
      <c r="DE3" s="26">
        <v>80.599999999999994</v>
      </c>
      <c r="DF3" s="24">
        <v>43132</v>
      </c>
      <c r="DG3" t="e">
        <f>VLOOKUP(D3,#REF!,2,FALSE)</f>
        <v>#REF!</v>
      </c>
    </row>
    <row r="4" spans="1:111" x14ac:dyDescent="0.25">
      <c r="A4" s="23" t="s">
        <v>192</v>
      </c>
      <c r="B4" s="23" t="s">
        <v>78</v>
      </c>
      <c r="C4" s="23" t="s">
        <v>213</v>
      </c>
      <c r="D4" s="23" t="s">
        <v>27</v>
      </c>
      <c r="E4" s="24">
        <v>43221</v>
      </c>
      <c r="F4" s="23" t="s">
        <v>194</v>
      </c>
      <c r="G4" s="23" t="s">
        <v>195</v>
      </c>
      <c r="H4" s="25">
        <v>11</v>
      </c>
      <c r="I4" s="26">
        <v>97.75</v>
      </c>
      <c r="J4" s="25">
        <v>0</v>
      </c>
      <c r="K4" s="25">
        <v>0</v>
      </c>
      <c r="L4" s="26">
        <v>88.36</v>
      </c>
      <c r="M4" s="24">
        <v>43070</v>
      </c>
      <c r="N4" s="25">
        <v>0.5</v>
      </c>
      <c r="O4" s="26">
        <v>180.87</v>
      </c>
      <c r="P4" s="26">
        <v>0</v>
      </c>
      <c r="Q4" s="26">
        <v>10.220000000000001</v>
      </c>
      <c r="R4" s="26">
        <v>15.32</v>
      </c>
      <c r="S4" s="26">
        <v>5.38</v>
      </c>
      <c r="T4" s="26">
        <v>25.54</v>
      </c>
      <c r="U4" s="26">
        <v>10.75</v>
      </c>
      <c r="V4" s="26">
        <v>0</v>
      </c>
      <c r="W4" s="26">
        <v>7.53</v>
      </c>
      <c r="X4" s="26">
        <v>11.29</v>
      </c>
      <c r="Y4" s="26">
        <v>18.82</v>
      </c>
      <c r="Z4" s="26">
        <v>0</v>
      </c>
      <c r="AA4" s="26">
        <v>2.69</v>
      </c>
      <c r="AB4" s="26">
        <v>4.03</v>
      </c>
      <c r="AC4" s="26">
        <v>6.72</v>
      </c>
      <c r="AD4" s="26">
        <v>0</v>
      </c>
      <c r="AE4" s="26">
        <v>0</v>
      </c>
      <c r="AF4" s="26">
        <v>0</v>
      </c>
      <c r="AG4" s="26">
        <v>0</v>
      </c>
      <c r="AH4" s="26">
        <v>0</v>
      </c>
      <c r="AI4" s="26">
        <v>0</v>
      </c>
      <c r="AJ4" s="26">
        <v>0</v>
      </c>
      <c r="AK4" s="26">
        <v>0</v>
      </c>
      <c r="AL4" s="26">
        <v>0</v>
      </c>
      <c r="AM4" s="26">
        <v>0</v>
      </c>
      <c r="AN4" s="26">
        <v>0</v>
      </c>
      <c r="AO4" s="26">
        <v>0</v>
      </c>
      <c r="AP4" s="26">
        <v>0</v>
      </c>
      <c r="AQ4" s="26">
        <v>0</v>
      </c>
      <c r="AR4" s="26">
        <v>0</v>
      </c>
      <c r="AS4" s="26">
        <v>0</v>
      </c>
      <c r="AT4" s="26">
        <v>0</v>
      </c>
      <c r="AU4" s="26">
        <v>0</v>
      </c>
      <c r="AV4" s="26">
        <v>0</v>
      </c>
      <c r="AW4" s="26">
        <v>0</v>
      </c>
      <c r="AX4" s="26">
        <v>0</v>
      </c>
      <c r="AY4" s="26">
        <v>0</v>
      </c>
      <c r="AZ4" s="26">
        <v>0</v>
      </c>
      <c r="BA4" s="26">
        <v>0</v>
      </c>
      <c r="BB4" s="26">
        <v>0</v>
      </c>
      <c r="BC4" s="26">
        <v>0</v>
      </c>
      <c r="BD4" s="26">
        <v>0</v>
      </c>
      <c r="BE4" s="26">
        <v>0</v>
      </c>
      <c r="BF4" s="26">
        <v>0</v>
      </c>
      <c r="BG4" s="26">
        <v>0</v>
      </c>
      <c r="BH4" s="26">
        <v>0</v>
      </c>
      <c r="BI4" s="26">
        <v>0</v>
      </c>
      <c r="BJ4" s="24">
        <v>43268</v>
      </c>
      <c r="BK4" s="23" t="s">
        <v>79</v>
      </c>
      <c r="BL4" s="26">
        <v>0</v>
      </c>
      <c r="BM4" s="26">
        <v>0</v>
      </c>
      <c r="BN4" s="26">
        <v>0</v>
      </c>
      <c r="BO4" s="26">
        <v>0</v>
      </c>
      <c r="BP4" s="26">
        <v>5.38</v>
      </c>
      <c r="BQ4" s="26">
        <v>0</v>
      </c>
      <c r="BR4" s="26">
        <v>10.75</v>
      </c>
      <c r="BS4" s="26">
        <v>0</v>
      </c>
      <c r="BT4" s="26">
        <v>0</v>
      </c>
      <c r="BU4" s="26">
        <v>0</v>
      </c>
      <c r="BV4" s="26">
        <v>0</v>
      </c>
      <c r="BW4" s="26">
        <v>0</v>
      </c>
      <c r="BX4" s="26">
        <v>0</v>
      </c>
      <c r="BY4" s="26">
        <v>0</v>
      </c>
      <c r="BZ4" s="26">
        <v>0</v>
      </c>
      <c r="CA4" s="26">
        <v>0</v>
      </c>
      <c r="CB4" s="26">
        <v>0</v>
      </c>
      <c r="CC4" s="26">
        <v>0</v>
      </c>
      <c r="CD4" s="26">
        <v>0</v>
      </c>
      <c r="CE4" s="26">
        <v>0</v>
      </c>
      <c r="CF4" s="26">
        <v>0</v>
      </c>
      <c r="CG4" s="26">
        <v>0</v>
      </c>
      <c r="CH4" s="26">
        <v>0</v>
      </c>
      <c r="CI4" s="26">
        <v>0</v>
      </c>
      <c r="CJ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0</v>
      </c>
      <c r="CQ4" s="26">
        <v>0</v>
      </c>
      <c r="CR4" s="26">
        <v>0</v>
      </c>
      <c r="CS4" s="26">
        <v>0</v>
      </c>
      <c r="CT4" s="26">
        <v>0</v>
      </c>
      <c r="CU4" s="26">
        <v>0</v>
      </c>
      <c r="CV4" s="26">
        <v>0</v>
      </c>
      <c r="CW4" s="26">
        <v>0</v>
      </c>
      <c r="CX4" s="26">
        <v>0</v>
      </c>
      <c r="CY4" s="26">
        <v>0</v>
      </c>
      <c r="CZ4" s="26">
        <v>0</v>
      </c>
      <c r="DA4" s="26">
        <v>0</v>
      </c>
      <c r="DB4" s="26">
        <v>0</v>
      </c>
      <c r="DC4" s="26">
        <v>0</v>
      </c>
      <c r="DD4" s="26">
        <v>0</v>
      </c>
      <c r="DE4" s="26">
        <v>80.599999999999994</v>
      </c>
      <c r="DF4" s="24">
        <v>43132</v>
      </c>
      <c r="DG4" t="e">
        <f>VLOOKUP(D4,#REF!,2,FALSE)</f>
        <v>#REF!</v>
      </c>
    </row>
    <row r="5" spans="1:111" x14ac:dyDescent="0.25">
      <c r="A5" s="23" t="s">
        <v>192</v>
      </c>
      <c r="B5" s="23" t="s">
        <v>78</v>
      </c>
      <c r="C5" s="23" t="s">
        <v>213</v>
      </c>
      <c r="D5" s="23" t="s">
        <v>27</v>
      </c>
      <c r="E5" s="24">
        <v>43231</v>
      </c>
      <c r="F5" s="23" t="s">
        <v>197</v>
      </c>
      <c r="G5" s="23" t="s">
        <v>198</v>
      </c>
      <c r="H5" s="25">
        <v>0</v>
      </c>
      <c r="I5" s="26">
        <v>0</v>
      </c>
      <c r="J5" s="27"/>
      <c r="K5" s="27"/>
      <c r="L5" s="26">
        <v>88.36</v>
      </c>
      <c r="M5" s="24">
        <v>43070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4">
        <v>43268</v>
      </c>
      <c r="BK5" s="23" t="s">
        <v>80</v>
      </c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t="e">
        <f>VLOOKUP(D5,#REF!,2,FALSE)</f>
        <v>#REF!</v>
      </c>
    </row>
    <row r="6" spans="1:111" x14ac:dyDescent="0.25">
      <c r="A6" s="23" t="s">
        <v>192</v>
      </c>
      <c r="B6" s="23" t="s">
        <v>78</v>
      </c>
      <c r="C6" s="23" t="s">
        <v>213</v>
      </c>
      <c r="D6" s="23" t="s">
        <v>69</v>
      </c>
      <c r="E6" s="24">
        <v>43233</v>
      </c>
      <c r="F6" s="23" t="s">
        <v>199</v>
      </c>
      <c r="G6" s="23" t="s">
        <v>195</v>
      </c>
      <c r="H6" s="25">
        <v>19</v>
      </c>
      <c r="I6" s="26">
        <v>92.36</v>
      </c>
      <c r="J6" s="25">
        <v>0</v>
      </c>
      <c r="K6" s="25">
        <v>0</v>
      </c>
      <c r="L6" s="26">
        <v>88.36</v>
      </c>
      <c r="M6" s="24">
        <v>43070</v>
      </c>
      <c r="N6" s="25">
        <v>0.5</v>
      </c>
      <c r="O6" s="26">
        <v>312.41000000000003</v>
      </c>
      <c r="P6" s="26">
        <v>0</v>
      </c>
      <c r="Q6" s="26">
        <v>16.670000000000002</v>
      </c>
      <c r="R6" s="26">
        <v>25.01</v>
      </c>
      <c r="S6" s="26">
        <v>8.77</v>
      </c>
      <c r="T6" s="26">
        <v>41.68</v>
      </c>
      <c r="U6" s="26">
        <v>17.55</v>
      </c>
      <c r="V6" s="26">
        <v>0</v>
      </c>
      <c r="W6" s="26">
        <v>12.28</v>
      </c>
      <c r="X6" s="26">
        <v>18.43</v>
      </c>
      <c r="Y6" s="26">
        <v>30.71</v>
      </c>
      <c r="Z6" s="26">
        <v>0</v>
      </c>
      <c r="AA6" s="26">
        <v>4.3899999999999997</v>
      </c>
      <c r="AB6" s="26">
        <v>6.58</v>
      </c>
      <c r="AC6" s="26">
        <v>10.97</v>
      </c>
      <c r="AD6" s="26">
        <v>0</v>
      </c>
      <c r="AE6" s="26">
        <v>0</v>
      </c>
      <c r="AF6" s="26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26">
        <v>0</v>
      </c>
      <c r="AO6" s="26">
        <v>0</v>
      </c>
      <c r="AP6" s="26">
        <v>0</v>
      </c>
      <c r="AQ6" s="26">
        <v>0</v>
      </c>
      <c r="AR6" s="26">
        <v>0</v>
      </c>
      <c r="AS6" s="26">
        <v>0</v>
      </c>
      <c r="AT6" s="26">
        <v>0</v>
      </c>
      <c r="AU6" s="26">
        <v>0</v>
      </c>
      <c r="AV6" s="26">
        <v>0</v>
      </c>
      <c r="AW6" s="26">
        <v>0</v>
      </c>
      <c r="AX6" s="26">
        <v>0</v>
      </c>
      <c r="AY6" s="26">
        <v>0</v>
      </c>
      <c r="AZ6" s="26">
        <v>0</v>
      </c>
      <c r="BA6" s="26">
        <v>0</v>
      </c>
      <c r="BB6" s="26">
        <v>0</v>
      </c>
      <c r="BC6" s="26">
        <v>0</v>
      </c>
      <c r="BD6" s="26">
        <v>0</v>
      </c>
      <c r="BE6" s="26">
        <v>0</v>
      </c>
      <c r="BF6" s="26">
        <v>0</v>
      </c>
      <c r="BG6" s="26">
        <v>0</v>
      </c>
      <c r="BH6" s="26">
        <v>0</v>
      </c>
      <c r="BI6" s="26">
        <v>0</v>
      </c>
      <c r="BJ6" s="24">
        <v>43268</v>
      </c>
      <c r="BK6" s="23" t="s">
        <v>79</v>
      </c>
      <c r="BL6" s="26">
        <v>0</v>
      </c>
      <c r="BM6" s="26">
        <v>0</v>
      </c>
      <c r="BN6" s="26">
        <v>0</v>
      </c>
      <c r="BO6" s="26">
        <v>0</v>
      </c>
      <c r="BP6" s="26">
        <v>8.77</v>
      </c>
      <c r="BQ6" s="26">
        <v>0</v>
      </c>
      <c r="BR6" s="26">
        <v>17.55</v>
      </c>
      <c r="BS6" s="26">
        <v>0</v>
      </c>
      <c r="BT6" s="26">
        <v>0</v>
      </c>
      <c r="BU6" s="26">
        <v>0</v>
      </c>
      <c r="BV6" s="26">
        <v>0</v>
      </c>
      <c r="BW6" s="26">
        <v>0</v>
      </c>
      <c r="BX6" s="26">
        <v>0</v>
      </c>
      <c r="BY6" s="26">
        <v>0</v>
      </c>
      <c r="BZ6" s="26">
        <v>0</v>
      </c>
      <c r="CA6" s="26">
        <v>0</v>
      </c>
      <c r="CB6" s="26">
        <v>0</v>
      </c>
      <c r="CC6" s="26">
        <v>0</v>
      </c>
      <c r="CD6" s="26">
        <v>0</v>
      </c>
      <c r="CE6" s="26">
        <v>0</v>
      </c>
      <c r="CF6" s="26">
        <v>0</v>
      </c>
      <c r="CG6" s="26">
        <v>0</v>
      </c>
      <c r="CH6" s="26">
        <v>0</v>
      </c>
      <c r="CI6" s="26">
        <v>0</v>
      </c>
      <c r="CJ6" s="26">
        <v>0</v>
      </c>
      <c r="CK6" s="26">
        <v>0</v>
      </c>
      <c r="CL6" s="26">
        <v>0</v>
      </c>
      <c r="CM6" s="26">
        <v>0</v>
      </c>
      <c r="CN6" s="26">
        <v>0</v>
      </c>
      <c r="CO6" s="26">
        <v>0</v>
      </c>
      <c r="CP6" s="26">
        <v>0</v>
      </c>
      <c r="CQ6" s="26">
        <v>0</v>
      </c>
      <c r="CR6" s="26">
        <v>0</v>
      </c>
      <c r="CS6" s="26">
        <v>0</v>
      </c>
      <c r="CT6" s="26">
        <v>0</v>
      </c>
      <c r="CU6" s="26">
        <v>0</v>
      </c>
      <c r="CV6" s="26">
        <v>0</v>
      </c>
      <c r="CW6" s="26">
        <v>0</v>
      </c>
      <c r="CX6" s="26">
        <v>0</v>
      </c>
      <c r="CY6" s="26">
        <v>0</v>
      </c>
      <c r="CZ6" s="26">
        <v>0</v>
      </c>
      <c r="DA6" s="26">
        <v>0</v>
      </c>
      <c r="DB6" s="26">
        <v>0</v>
      </c>
      <c r="DC6" s="26">
        <v>0</v>
      </c>
      <c r="DD6" s="26">
        <v>0</v>
      </c>
      <c r="DE6" s="26">
        <v>80.599999999999994</v>
      </c>
      <c r="DF6" s="24">
        <v>43132</v>
      </c>
      <c r="DG6" t="e">
        <f>VLOOKUP(D6,#REF!,2,FALSE)</f>
        <v>#REF!</v>
      </c>
    </row>
    <row r="7" spans="1:111" x14ac:dyDescent="0.25">
      <c r="A7" s="23" t="s">
        <v>192</v>
      </c>
      <c r="B7" s="23" t="s">
        <v>78</v>
      </c>
      <c r="C7" s="23" t="s">
        <v>213</v>
      </c>
      <c r="D7" s="23" t="s">
        <v>30</v>
      </c>
      <c r="E7" s="24">
        <v>43221</v>
      </c>
      <c r="F7" s="23" t="s">
        <v>194</v>
      </c>
      <c r="G7" s="23" t="s">
        <v>195</v>
      </c>
      <c r="H7" s="25">
        <v>31</v>
      </c>
      <c r="I7" s="26">
        <v>120</v>
      </c>
      <c r="J7" s="25">
        <v>0</v>
      </c>
      <c r="K7" s="25">
        <v>0</v>
      </c>
      <c r="L7" s="26">
        <v>88.36</v>
      </c>
      <c r="M7" s="24">
        <v>43070</v>
      </c>
      <c r="N7" s="25">
        <v>0.5</v>
      </c>
      <c r="O7" s="26">
        <v>509.71</v>
      </c>
      <c r="P7" s="26">
        <v>0</v>
      </c>
      <c r="Q7" s="26">
        <v>35.340000000000003</v>
      </c>
      <c r="R7" s="26">
        <v>53.01</v>
      </c>
      <c r="S7" s="26">
        <v>18.600000000000001</v>
      </c>
      <c r="T7" s="26">
        <v>88.35</v>
      </c>
      <c r="U7" s="26">
        <v>37.200000000000003</v>
      </c>
      <c r="V7" s="26">
        <v>0</v>
      </c>
      <c r="W7" s="26">
        <v>26.04</v>
      </c>
      <c r="X7" s="26">
        <v>39.06</v>
      </c>
      <c r="Y7" s="26">
        <v>65.099999999999994</v>
      </c>
      <c r="Z7" s="26">
        <v>0</v>
      </c>
      <c r="AA7" s="26">
        <v>9.3000000000000007</v>
      </c>
      <c r="AB7" s="26">
        <v>13.95</v>
      </c>
      <c r="AC7" s="26">
        <v>23.25</v>
      </c>
      <c r="AD7" s="26">
        <v>0</v>
      </c>
      <c r="AE7" s="26">
        <v>0</v>
      </c>
      <c r="AF7" s="26">
        <v>0</v>
      </c>
      <c r="AG7" s="26">
        <v>0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  <c r="AT7" s="26">
        <v>0</v>
      </c>
      <c r="AU7" s="26">
        <v>0</v>
      </c>
      <c r="AV7" s="26">
        <v>0</v>
      </c>
      <c r="AW7" s="26">
        <v>0</v>
      </c>
      <c r="AX7" s="26">
        <v>0</v>
      </c>
      <c r="AY7" s="26">
        <v>0</v>
      </c>
      <c r="AZ7" s="26">
        <v>0</v>
      </c>
      <c r="BA7" s="26">
        <v>0</v>
      </c>
      <c r="BB7" s="26">
        <v>0</v>
      </c>
      <c r="BC7" s="26">
        <v>0</v>
      </c>
      <c r="BD7" s="26">
        <v>0</v>
      </c>
      <c r="BE7" s="26">
        <v>0</v>
      </c>
      <c r="BF7" s="26">
        <v>0</v>
      </c>
      <c r="BG7" s="26">
        <v>0</v>
      </c>
      <c r="BH7" s="26">
        <v>0</v>
      </c>
      <c r="BI7" s="26">
        <v>0</v>
      </c>
      <c r="BJ7" s="24">
        <v>43268</v>
      </c>
      <c r="BK7" s="23" t="s">
        <v>79</v>
      </c>
      <c r="BL7" s="26">
        <v>0</v>
      </c>
      <c r="BM7" s="26">
        <v>0</v>
      </c>
      <c r="BN7" s="26">
        <v>0</v>
      </c>
      <c r="BO7" s="26">
        <v>0</v>
      </c>
      <c r="BP7" s="26">
        <v>18.600000000000001</v>
      </c>
      <c r="BQ7" s="26">
        <v>0</v>
      </c>
      <c r="BR7" s="26">
        <v>37.200000000000003</v>
      </c>
      <c r="BS7" s="26">
        <v>0</v>
      </c>
      <c r="BT7" s="26">
        <v>0</v>
      </c>
      <c r="BU7" s="26">
        <v>0</v>
      </c>
      <c r="BV7" s="26">
        <v>0</v>
      </c>
      <c r="BW7" s="26">
        <v>0</v>
      </c>
      <c r="BX7" s="26">
        <v>0</v>
      </c>
      <c r="BY7" s="26">
        <v>0</v>
      </c>
      <c r="BZ7" s="26">
        <v>0</v>
      </c>
      <c r="CA7" s="26">
        <v>0</v>
      </c>
      <c r="CB7" s="26">
        <v>0</v>
      </c>
      <c r="CC7" s="26">
        <v>0</v>
      </c>
      <c r="CD7" s="26">
        <v>0</v>
      </c>
      <c r="CE7" s="26">
        <v>0</v>
      </c>
      <c r="CF7" s="26">
        <v>0</v>
      </c>
      <c r="CG7" s="26">
        <v>0</v>
      </c>
      <c r="CH7" s="26">
        <v>0</v>
      </c>
      <c r="CI7" s="26">
        <v>0</v>
      </c>
      <c r="CJ7" s="26">
        <v>0</v>
      </c>
      <c r="CK7" s="26">
        <v>0</v>
      </c>
      <c r="CL7" s="26">
        <v>0</v>
      </c>
      <c r="CM7" s="26">
        <v>0</v>
      </c>
      <c r="CN7" s="26">
        <v>0</v>
      </c>
      <c r="CO7" s="26">
        <v>0</v>
      </c>
      <c r="CP7" s="26">
        <v>0</v>
      </c>
      <c r="CQ7" s="26">
        <v>0</v>
      </c>
      <c r="CR7" s="26">
        <v>0</v>
      </c>
      <c r="CS7" s="26">
        <v>0</v>
      </c>
      <c r="CT7" s="26">
        <v>0</v>
      </c>
      <c r="CU7" s="26">
        <v>0</v>
      </c>
      <c r="CV7" s="26">
        <v>0</v>
      </c>
      <c r="CW7" s="26">
        <v>0</v>
      </c>
      <c r="CX7" s="26">
        <v>0</v>
      </c>
      <c r="CY7" s="26">
        <v>0</v>
      </c>
      <c r="CZ7" s="26">
        <v>0</v>
      </c>
      <c r="DA7" s="26">
        <v>0</v>
      </c>
      <c r="DB7" s="26">
        <v>0</v>
      </c>
      <c r="DC7" s="26">
        <v>0</v>
      </c>
      <c r="DD7" s="26">
        <v>0</v>
      </c>
      <c r="DE7" s="26">
        <v>80.599999999999994</v>
      </c>
      <c r="DF7" s="24">
        <v>43132</v>
      </c>
      <c r="DG7" t="e">
        <f>VLOOKUP(D7,#REF!,2,FALSE)</f>
        <v>#REF!</v>
      </c>
    </row>
    <row r="8" spans="1:111" x14ac:dyDescent="0.25">
      <c r="A8" s="23" t="s">
        <v>192</v>
      </c>
      <c r="B8" s="23" t="s">
        <v>78</v>
      </c>
      <c r="C8" s="23" t="s">
        <v>213</v>
      </c>
      <c r="D8" s="23" t="s">
        <v>67</v>
      </c>
      <c r="E8" s="24">
        <v>43222</v>
      </c>
      <c r="F8" s="23" t="s">
        <v>199</v>
      </c>
      <c r="G8" s="23" t="s">
        <v>195</v>
      </c>
      <c r="H8" s="25">
        <v>30</v>
      </c>
      <c r="I8" s="26">
        <v>92.36</v>
      </c>
      <c r="J8" s="25">
        <v>0</v>
      </c>
      <c r="K8" s="25">
        <v>0</v>
      </c>
      <c r="L8" s="26">
        <v>88.36</v>
      </c>
      <c r="M8" s="24">
        <v>43070</v>
      </c>
      <c r="N8" s="25">
        <v>0.5</v>
      </c>
      <c r="O8" s="26">
        <v>493.27</v>
      </c>
      <c r="P8" s="26">
        <v>0</v>
      </c>
      <c r="Q8" s="26">
        <v>26.33</v>
      </c>
      <c r="R8" s="26">
        <v>39.479999999999997</v>
      </c>
      <c r="S8" s="26">
        <v>13.85</v>
      </c>
      <c r="T8" s="26">
        <v>65.81</v>
      </c>
      <c r="U8" s="26">
        <v>27.71</v>
      </c>
      <c r="V8" s="26">
        <v>0</v>
      </c>
      <c r="W8" s="26">
        <v>19.399999999999999</v>
      </c>
      <c r="X8" s="26">
        <v>29.09</v>
      </c>
      <c r="Y8" s="26">
        <v>48.49</v>
      </c>
      <c r="Z8" s="26">
        <v>0</v>
      </c>
      <c r="AA8" s="26">
        <v>6.93</v>
      </c>
      <c r="AB8" s="26">
        <v>10.39</v>
      </c>
      <c r="AC8" s="26">
        <v>17.32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v>0</v>
      </c>
      <c r="AQ8" s="26"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v>0</v>
      </c>
      <c r="AY8" s="26">
        <v>0</v>
      </c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v>0</v>
      </c>
      <c r="BG8" s="26">
        <v>0</v>
      </c>
      <c r="BH8" s="26">
        <v>0</v>
      </c>
      <c r="BI8" s="26">
        <v>0</v>
      </c>
      <c r="BJ8" s="24">
        <v>43268</v>
      </c>
      <c r="BK8" s="23" t="s">
        <v>79</v>
      </c>
      <c r="BL8" s="26">
        <v>0</v>
      </c>
      <c r="BM8" s="26">
        <v>0</v>
      </c>
      <c r="BN8" s="26">
        <v>0</v>
      </c>
      <c r="BO8" s="26">
        <v>0</v>
      </c>
      <c r="BP8" s="26">
        <v>13.85</v>
      </c>
      <c r="BQ8" s="26">
        <v>0</v>
      </c>
      <c r="BR8" s="26">
        <v>27.71</v>
      </c>
      <c r="BS8" s="26">
        <v>0</v>
      </c>
      <c r="BT8" s="26">
        <v>0</v>
      </c>
      <c r="BU8" s="26">
        <v>0</v>
      </c>
      <c r="BV8" s="26">
        <v>0</v>
      </c>
      <c r="BW8" s="26">
        <v>0</v>
      </c>
      <c r="BX8" s="26">
        <v>0</v>
      </c>
      <c r="BY8" s="26">
        <v>0</v>
      </c>
      <c r="BZ8" s="26">
        <v>0</v>
      </c>
      <c r="CA8" s="26">
        <v>0</v>
      </c>
      <c r="CB8" s="26">
        <v>0</v>
      </c>
      <c r="CC8" s="26">
        <v>0</v>
      </c>
      <c r="CD8" s="26">
        <v>0</v>
      </c>
      <c r="CE8" s="26">
        <v>0</v>
      </c>
      <c r="CF8" s="26">
        <v>0</v>
      </c>
      <c r="CG8" s="26">
        <v>0</v>
      </c>
      <c r="CH8" s="26">
        <v>0</v>
      </c>
      <c r="CI8" s="26">
        <v>0</v>
      </c>
      <c r="CJ8" s="26"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0</v>
      </c>
      <c r="CQ8" s="26">
        <v>0</v>
      </c>
      <c r="CR8" s="26">
        <v>0</v>
      </c>
      <c r="CS8" s="26">
        <v>0</v>
      </c>
      <c r="CT8" s="26">
        <v>0</v>
      </c>
      <c r="CU8" s="26">
        <v>0</v>
      </c>
      <c r="CV8" s="26">
        <v>0</v>
      </c>
      <c r="CW8" s="26">
        <v>0</v>
      </c>
      <c r="CX8" s="26">
        <v>0</v>
      </c>
      <c r="CY8" s="26">
        <v>0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80.599999999999994</v>
      </c>
      <c r="DF8" s="24">
        <v>43132</v>
      </c>
      <c r="DG8" t="e">
        <f>VLOOKUP(D8,#REF!,2,FALSE)</f>
        <v>#REF!</v>
      </c>
    </row>
    <row r="9" spans="1:111" x14ac:dyDescent="0.25">
      <c r="A9" s="23" t="s">
        <v>192</v>
      </c>
      <c r="B9" s="23" t="s">
        <v>78</v>
      </c>
      <c r="C9" s="23" t="s">
        <v>213</v>
      </c>
      <c r="D9" s="23" t="s">
        <v>22</v>
      </c>
      <c r="E9" s="24">
        <v>43221</v>
      </c>
      <c r="F9" s="23" t="s">
        <v>194</v>
      </c>
      <c r="G9" s="23" t="s">
        <v>195</v>
      </c>
      <c r="H9" s="25">
        <v>31</v>
      </c>
      <c r="I9" s="26">
        <v>97.75</v>
      </c>
      <c r="J9" s="25">
        <v>0</v>
      </c>
      <c r="K9" s="25">
        <v>0</v>
      </c>
      <c r="L9" s="26">
        <v>88.36</v>
      </c>
      <c r="M9" s="24">
        <v>43070</v>
      </c>
      <c r="N9" s="25">
        <v>0.5</v>
      </c>
      <c r="O9" s="26">
        <v>509.71</v>
      </c>
      <c r="P9" s="26">
        <v>0</v>
      </c>
      <c r="Q9" s="26">
        <v>28.79</v>
      </c>
      <c r="R9" s="26">
        <v>43.18</v>
      </c>
      <c r="S9" s="26">
        <v>15.15</v>
      </c>
      <c r="T9" s="26">
        <v>71.97</v>
      </c>
      <c r="U9" s="26">
        <v>30.3</v>
      </c>
      <c r="V9" s="26">
        <v>0</v>
      </c>
      <c r="W9" s="26">
        <v>21.21</v>
      </c>
      <c r="X9" s="26">
        <v>31.82</v>
      </c>
      <c r="Y9" s="26">
        <v>53.03</v>
      </c>
      <c r="Z9" s="26">
        <v>0</v>
      </c>
      <c r="AA9" s="26">
        <v>7.58</v>
      </c>
      <c r="AB9" s="26">
        <v>11.36</v>
      </c>
      <c r="AC9" s="26">
        <v>18.940000000000001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L9" s="26">
        <v>0</v>
      </c>
      <c r="AM9" s="26">
        <v>0</v>
      </c>
      <c r="AN9" s="26">
        <v>0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v>0</v>
      </c>
      <c r="AY9" s="26">
        <v>0</v>
      </c>
      <c r="AZ9" s="26">
        <v>0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6">
        <v>0</v>
      </c>
      <c r="BG9" s="26">
        <v>0</v>
      </c>
      <c r="BH9" s="26">
        <v>0</v>
      </c>
      <c r="BI9" s="26">
        <v>0</v>
      </c>
      <c r="BJ9" s="24">
        <v>43268</v>
      </c>
      <c r="BK9" s="23" t="s">
        <v>79</v>
      </c>
      <c r="BL9" s="26">
        <v>0</v>
      </c>
      <c r="BM9" s="26">
        <v>0</v>
      </c>
      <c r="BN9" s="26">
        <v>0</v>
      </c>
      <c r="BO9" s="26">
        <v>0</v>
      </c>
      <c r="BP9" s="26">
        <v>15.15</v>
      </c>
      <c r="BQ9" s="26">
        <v>0</v>
      </c>
      <c r="BR9" s="26">
        <v>30.3</v>
      </c>
      <c r="BS9" s="26">
        <v>0</v>
      </c>
      <c r="BT9" s="26">
        <v>0</v>
      </c>
      <c r="BU9" s="26">
        <v>0</v>
      </c>
      <c r="BV9" s="26">
        <v>0</v>
      </c>
      <c r="BW9" s="26">
        <v>0</v>
      </c>
      <c r="BX9" s="26">
        <v>0</v>
      </c>
      <c r="BY9" s="26">
        <v>0</v>
      </c>
      <c r="BZ9" s="26">
        <v>0</v>
      </c>
      <c r="CA9" s="26">
        <v>0</v>
      </c>
      <c r="CB9" s="26">
        <v>0</v>
      </c>
      <c r="CC9" s="26">
        <v>0</v>
      </c>
      <c r="CD9" s="26">
        <v>0</v>
      </c>
      <c r="CE9" s="26">
        <v>0</v>
      </c>
      <c r="CF9" s="26">
        <v>0</v>
      </c>
      <c r="CG9" s="26">
        <v>0</v>
      </c>
      <c r="CH9" s="26">
        <v>0</v>
      </c>
      <c r="CI9" s="26">
        <v>0</v>
      </c>
      <c r="CJ9" s="26"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0</v>
      </c>
      <c r="CQ9" s="26">
        <v>0</v>
      </c>
      <c r="CR9" s="26">
        <v>0</v>
      </c>
      <c r="CS9" s="26">
        <v>0</v>
      </c>
      <c r="CT9" s="26">
        <v>0</v>
      </c>
      <c r="CU9" s="26">
        <v>0</v>
      </c>
      <c r="CV9" s="26">
        <v>0</v>
      </c>
      <c r="CW9" s="26">
        <v>0</v>
      </c>
      <c r="CX9" s="26">
        <v>0</v>
      </c>
      <c r="CY9" s="26">
        <v>0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80.599999999999994</v>
      </c>
      <c r="DF9" s="24">
        <v>43132</v>
      </c>
      <c r="DG9" t="e">
        <f>VLOOKUP(D9,#REF!,2,FALSE)</f>
        <v>#REF!</v>
      </c>
    </row>
    <row r="10" spans="1:111" x14ac:dyDescent="0.25">
      <c r="A10" s="23" t="s">
        <v>192</v>
      </c>
      <c r="B10" s="23" t="s">
        <v>78</v>
      </c>
      <c r="C10" s="23" t="s">
        <v>213</v>
      </c>
      <c r="D10" s="23" t="s">
        <v>25</v>
      </c>
      <c r="E10" s="24">
        <v>43221</v>
      </c>
      <c r="F10" s="23" t="s">
        <v>194</v>
      </c>
      <c r="G10" s="23" t="s">
        <v>195</v>
      </c>
      <c r="H10" s="25">
        <v>31</v>
      </c>
      <c r="I10" s="26">
        <v>120</v>
      </c>
      <c r="J10" s="25">
        <v>0</v>
      </c>
      <c r="K10" s="25">
        <v>0</v>
      </c>
      <c r="L10" s="26">
        <v>88.36</v>
      </c>
      <c r="M10" s="24">
        <v>43070</v>
      </c>
      <c r="N10" s="25">
        <v>0.5</v>
      </c>
      <c r="O10" s="26">
        <v>509.71</v>
      </c>
      <c r="P10" s="26">
        <v>0</v>
      </c>
      <c r="Q10" s="26">
        <v>35.340000000000003</v>
      </c>
      <c r="R10" s="26">
        <v>53.01</v>
      </c>
      <c r="S10" s="26">
        <v>18.600000000000001</v>
      </c>
      <c r="T10" s="26">
        <v>88.35</v>
      </c>
      <c r="U10" s="26">
        <v>37.200000000000003</v>
      </c>
      <c r="V10" s="26">
        <v>0</v>
      </c>
      <c r="W10" s="26">
        <v>26.04</v>
      </c>
      <c r="X10" s="26">
        <v>39.06</v>
      </c>
      <c r="Y10" s="26">
        <v>65.099999999999994</v>
      </c>
      <c r="Z10" s="26">
        <v>0</v>
      </c>
      <c r="AA10" s="26">
        <v>9.3000000000000007</v>
      </c>
      <c r="AB10" s="26">
        <v>13.95</v>
      </c>
      <c r="AC10" s="26">
        <v>23.25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v>0</v>
      </c>
      <c r="BG10" s="26">
        <v>0</v>
      </c>
      <c r="BH10" s="26">
        <v>0</v>
      </c>
      <c r="BI10" s="26">
        <v>0</v>
      </c>
      <c r="BJ10" s="24">
        <v>43268</v>
      </c>
      <c r="BK10" s="23" t="s">
        <v>79</v>
      </c>
      <c r="BL10" s="26">
        <v>0</v>
      </c>
      <c r="BM10" s="26">
        <v>0</v>
      </c>
      <c r="BN10" s="26">
        <v>0</v>
      </c>
      <c r="BO10" s="26">
        <v>0</v>
      </c>
      <c r="BP10" s="26">
        <v>18.600000000000001</v>
      </c>
      <c r="BQ10" s="26">
        <v>0</v>
      </c>
      <c r="BR10" s="26">
        <v>37.200000000000003</v>
      </c>
      <c r="BS10" s="26">
        <v>0</v>
      </c>
      <c r="BT10" s="26">
        <v>0</v>
      </c>
      <c r="BU10" s="26">
        <v>0</v>
      </c>
      <c r="BV10" s="26">
        <v>0</v>
      </c>
      <c r="BW10" s="26">
        <v>0</v>
      </c>
      <c r="BX10" s="26">
        <v>0</v>
      </c>
      <c r="BY10" s="26">
        <v>0</v>
      </c>
      <c r="BZ10" s="26">
        <v>0</v>
      </c>
      <c r="CA10" s="26">
        <v>0</v>
      </c>
      <c r="CB10" s="26">
        <v>0</v>
      </c>
      <c r="CC10" s="26">
        <v>0</v>
      </c>
      <c r="CD10" s="26">
        <v>0</v>
      </c>
      <c r="CE10" s="26">
        <v>0</v>
      </c>
      <c r="CF10" s="26">
        <v>0</v>
      </c>
      <c r="CG10" s="26">
        <v>0</v>
      </c>
      <c r="CH10" s="26">
        <v>0</v>
      </c>
      <c r="CI10" s="26">
        <v>0</v>
      </c>
      <c r="CJ10" s="26"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0</v>
      </c>
      <c r="CQ10" s="26">
        <v>0</v>
      </c>
      <c r="CR10" s="26">
        <v>0</v>
      </c>
      <c r="CS10" s="26">
        <v>0</v>
      </c>
      <c r="CT10" s="26">
        <v>0</v>
      </c>
      <c r="CU10" s="26">
        <v>0</v>
      </c>
      <c r="CV10" s="26">
        <v>0</v>
      </c>
      <c r="CW10" s="26">
        <v>0</v>
      </c>
      <c r="CX10" s="26">
        <v>0</v>
      </c>
      <c r="CY10" s="26">
        <v>0</v>
      </c>
      <c r="CZ10" s="26">
        <v>0</v>
      </c>
      <c r="DA10" s="26">
        <v>0</v>
      </c>
      <c r="DB10" s="26">
        <v>0</v>
      </c>
      <c r="DC10" s="26">
        <v>0</v>
      </c>
      <c r="DD10" s="26">
        <v>0</v>
      </c>
      <c r="DE10" s="26">
        <v>80.599999999999994</v>
      </c>
      <c r="DF10" s="24">
        <v>43132</v>
      </c>
      <c r="DG10" t="e">
        <f>VLOOKUP(D10,#REF!,2,FALSE)</f>
        <v>#REF!</v>
      </c>
    </row>
    <row r="11" spans="1:111" x14ac:dyDescent="0.25">
      <c r="A11" s="23" t="s">
        <v>192</v>
      </c>
      <c r="B11" s="23" t="s">
        <v>78</v>
      </c>
      <c r="C11" s="23" t="s">
        <v>213</v>
      </c>
      <c r="D11" s="23" t="s">
        <v>57</v>
      </c>
      <c r="E11" s="24">
        <v>43221</v>
      </c>
      <c r="F11" s="23" t="s">
        <v>194</v>
      </c>
      <c r="G11" s="23" t="s">
        <v>195</v>
      </c>
      <c r="H11" s="25">
        <v>31</v>
      </c>
      <c r="I11" s="26">
        <v>92.36</v>
      </c>
      <c r="J11" s="25">
        <v>0</v>
      </c>
      <c r="K11" s="25">
        <v>0</v>
      </c>
      <c r="L11" s="26">
        <v>88.36</v>
      </c>
      <c r="M11" s="24">
        <v>43070</v>
      </c>
      <c r="N11" s="25">
        <v>0.5</v>
      </c>
      <c r="O11" s="26">
        <v>509.71</v>
      </c>
      <c r="P11" s="26">
        <v>0</v>
      </c>
      <c r="Q11" s="26">
        <v>27.2</v>
      </c>
      <c r="R11" s="26">
        <v>40.799999999999997</v>
      </c>
      <c r="S11" s="26">
        <v>14.32</v>
      </c>
      <c r="T11" s="26">
        <v>68</v>
      </c>
      <c r="U11" s="26">
        <v>28.63</v>
      </c>
      <c r="V11" s="26">
        <v>0</v>
      </c>
      <c r="W11" s="26">
        <v>20.04</v>
      </c>
      <c r="X11" s="26">
        <v>30.06</v>
      </c>
      <c r="Y11" s="26">
        <v>50.11</v>
      </c>
      <c r="Z11" s="26">
        <v>0</v>
      </c>
      <c r="AA11" s="26">
        <v>7.16</v>
      </c>
      <c r="AB11" s="26">
        <v>10.74</v>
      </c>
      <c r="AC11" s="26">
        <v>17.89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v>0</v>
      </c>
      <c r="AY11" s="26">
        <v>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v>0</v>
      </c>
      <c r="BG11" s="26">
        <v>0</v>
      </c>
      <c r="BH11" s="26">
        <v>0</v>
      </c>
      <c r="BI11" s="26">
        <v>0</v>
      </c>
      <c r="BJ11" s="24">
        <v>43268</v>
      </c>
      <c r="BK11" s="23" t="s">
        <v>79</v>
      </c>
      <c r="BL11" s="26">
        <v>0</v>
      </c>
      <c r="BM11" s="26">
        <v>0</v>
      </c>
      <c r="BN11" s="26">
        <v>0</v>
      </c>
      <c r="BO11" s="26">
        <v>0</v>
      </c>
      <c r="BP11" s="26">
        <v>14.32</v>
      </c>
      <c r="BQ11" s="26">
        <v>0</v>
      </c>
      <c r="BR11" s="26">
        <v>28.63</v>
      </c>
      <c r="BS11" s="26">
        <v>0</v>
      </c>
      <c r="BT11" s="26">
        <v>0</v>
      </c>
      <c r="BU11" s="26">
        <v>0</v>
      </c>
      <c r="BV11" s="26">
        <v>0</v>
      </c>
      <c r="BW11" s="26">
        <v>0</v>
      </c>
      <c r="BX11" s="26">
        <v>0</v>
      </c>
      <c r="BY11" s="26">
        <v>0</v>
      </c>
      <c r="BZ11" s="26">
        <v>0</v>
      </c>
      <c r="CA11" s="26">
        <v>0</v>
      </c>
      <c r="CB11" s="26">
        <v>0</v>
      </c>
      <c r="CC11" s="26">
        <v>0</v>
      </c>
      <c r="CD11" s="26">
        <v>0</v>
      </c>
      <c r="CE11" s="26">
        <v>0</v>
      </c>
      <c r="CF11" s="26">
        <v>0</v>
      </c>
      <c r="CG11" s="26">
        <v>0</v>
      </c>
      <c r="CH11" s="26">
        <v>0</v>
      </c>
      <c r="CI11" s="26">
        <v>0</v>
      </c>
      <c r="CJ11" s="26"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0</v>
      </c>
      <c r="CQ11" s="26">
        <v>0</v>
      </c>
      <c r="CR11" s="26">
        <v>0</v>
      </c>
      <c r="CS11" s="26">
        <v>0</v>
      </c>
      <c r="CT11" s="26">
        <v>0</v>
      </c>
      <c r="CU11" s="26">
        <v>0</v>
      </c>
      <c r="CV11" s="26">
        <v>0</v>
      </c>
      <c r="CW11" s="26">
        <v>0</v>
      </c>
      <c r="CX11" s="26">
        <v>0</v>
      </c>
      <c r="CY11" s="26">
        <v>0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80.599999999999994</v>
      </c>
      <c r="DF11" s="24">
        <v>43132</v>
      </c>
      <c r="DG11" t="e">
        <f>VLOOKUP(D11,#REF!,2,FALSE)</f>
        <v>#REF!</v>
      </c>
    </row>
    <row r="12" spans="1:111" x14ac:dyDescent="0.25">
      <c r="A12" s="23" t="s">
        <v>192</v>
      </c>
      <c r="B12" s="23" t="s">
        <v>78</v>
      </c>
      <c r="C12" s="23" t="s">
        <v>213</v>
      </c>
      <c r="D12" s="23" t="s">
        <v>46</v>
      </c>
      <c r="E12" s="24">
        <v>43221</v>
      </c>
      <c r="F12" s="23" t="s">
        <v>194</v>
      </c>
      <c r="G12" s="23" t="s">
        <v>195</v>
      </c>
      <c r="H12" s="25">
        <v>31</v>
      </c>
      <c r="I12" s="26">
        <v>120</v>
      </c>
      <c r="J12" s="25">
        <v>0</v>
      </c>
      <c r="K12" s="25">
        <v>0</v>
      </c>
      <c r="L12" s="26">
        <v>88.36</v>
      </c>
      <c r="M12" s="24">
        <v>43070</v>
      </c>
      <c r="N12" s="25">
        <v>0.5</v>
      </c>
      <c r="O12" s="26">
        <v>509.71</v>
      </c>
      <c r="P12" s="26">
        <v>0</v>
      </c>
      <c r="Q12" s="26">
        <v>35.340000000000003</v>
      </c>
      <c r="R12" s="26">
        <v>53.01</v>
      </c>
      <c r="S12" s="26">
        <v>18.600000000000001</v>
      </c>
      <c r="T12" s="26">
        <v>88.35</v>
      </c>
      <c r="U12" s="26">
        <v>37.200000000000003</v>
      </c>
      <c r="V12" s="26">
        <v>0</v>
      </c>
      <c r="W12" s="26">
        <v>26.04</v>
      </c>
      <c r="X12" s="26">
        <v>39.06</v>
      </c>
      <c r="Y12" s="26">
        <v>65.099999999999994</v>
      </c>
      <c r="Z12" s="26">
        <v>0</v>
      </c>
      <c r="AA12" s="26">
        <v>9.3000000000000007</v>
      </c>
      <c r="AB12" s="26">
        <v>13.95</v>
      </c>
      <c r="AC12" s="26">
        <v>23.25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>
        <v>0</v>
      </c>
      <c r="BJ12" s="24">
        <v>43268</v>
      </c>
      <c r="BK12" s="23" t="s">
        <v>79</v>
      </c>
      <c r="BL12" s="26">
        <v>0</v>
      </c>
      <c r="BM12" s="26">
        <v>0</v>
      </c>
      <c r="BN12" s="26">
        <v>0</v>
      </c>
      <c r="BO12" s="26">
        <v>0</v>
      </c>
      <c r="BP12" s="26">
        <v>18.600000000000001</v>
      </c>
      <c r="BQ12" s="26">
        <v>0</v>
      </c>
      <c r="BR12" s="26">
        <v>37.200000000000003</v>
      </c>
      <c r="BS12" s="26">
        <v>0</v>
      </c>
      <c r="BT12" s="26">
        <v>0</v>
      </c>
      <c r="BU12" s="26">
        <v>0</v>
      </c>
      <c r="BV12" s="26">
        <v>0</v>
      </c>
      <c r="BW12" s="26">
        <v>0</v>
      </c>
      <c r="BX12" s="26">
        <v>0</v>
      </c>
      <c r="BY12" s="26">
        <v>0</v>
      </c>
      <c r="BZ12" s="26">
        <v>0</v>
      </c>
      <c r="CA12" s="26">
        <v>0</v>
      </c>
      <c r="CB12" s="26">
        <v>0</v>
      </c>
      <c r="CC12" s="26">
        <v>0</v>
      </c>
      <c r="CD12" s="26">
        <v>0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v>0</v>
      </c>
      <c r="CR12" s="26">
        <v>0</v>
      </c>
      <c r="CS12" s="26">
        <v>0</v>
      </c>
      <c r="CT12" s="26">
        <v>0</v>
      </c>
      <c r="CU12" s="26">
        <v>0</v>
      </c>
      <c r="CV12" s="26">
        <v>0</v>
      </c>
      <c r="CW12" s="26">
        <v>0</v>
      </c>
      <c r="CX12" s="26">
        <v>0</v>
      </c>
      <c r="CY12" s="26"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80.599999999999994</v>
      </c>
      <c r="DF12" s="24">
        <v>43132</v>
      </c>
      <c r="DG12" t="e">
        <f>VLOOKUP(D12,#REF!,2,FALSE)</f>
        <v>#REF!</v>
      </c>
    </row>
    <row r="13" spans="1:111" x14ac:dyDescent="0.25">
      <c r="A13" s="23" t="s">
        <v>192</v>
      </c>
      <c r="B13" s="23" t="s">
        <v>78</v>
      </c>
      <c r="C13" s="23" t="s">
        <v>213</v>
      </c>
      <c r="D13" s="23" t="s">
        <v>13</v>
      </c>
      <c r="E13" s="24">
        <v>43221</v>
      </c>
      <c r="F13" s="23" t="s">
        <v>194</v>
      </c>
      <c r="G13" s="23" t="s">
        <v>195</v>
      </c>
      <c r="H13" s="25">
        <v>4</v>
      </c>
      <c r="I13" s="26">
        <v>120</v>
      </c>
      <c r="J13" s="25">
        <v>0</v>
      </c>
      <c r="K13" s="25">
        <v>0</v>
      </c>
      <c r="L13" s="26">
        <v>88.36</v>
      </c>
      <c r="M13" s="24">
        <v>43070</v>
      </c>
      <c r="N13" s="25">
        <v>0.5</v>
      </c>
      <c r="O13" s="26">
        <v>65.77</v>
      </c>
      <c r="P13" s="26">
        <v>0</v>
      </c>
      <c r="Q13" s="26">
        <v>4.5599999999999996</v>
      </c>
      <c r="R13" s="26">
        <v>6.84</v>
      </c>
      <c r="S13" s="26">
        <v>2.4</v>
      </c>
      <c r="T13" s="26">
        <v>11.4</v>
      </c>
      <c r="U13" s="26">
        <v>4.8</v>
      </c>
      <c r="V13" s="26">
        <v>0</v>
      </c>
      <c r="W13" s="26">
        <v>3.36</v>
      </c>
      <c r="X13" s="26">
        <v>5.04</v>
      </c>
      <c r="Y13" s="26">
        <v>8.4</v>
      </c>
      <c r="Z13" s="26">
        <v>0</v>
      </c>
      <c r="AA13" s="26">
        <v>1.2</v>
      </c>
      <c r="AB13" s="26">
        <v>1.8</v>
      </c>
      <c r="AC13" s="26">
        <v>3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4">
        <v>43268</v>
      </c>
      <c r="BK13" s="23" t="s">
        <v>79</v>
      </c>
      <c r="BL13" s="26">
        <v>0</v>
      </c>
      <c r="BM13" s="26">
        <v>0</v>
      </c>
      <c r="BN13" s="26">
        <v>0</v>
      </c>
      <c r="BO13" s="26">
        <v>0</v>
      </c>
      <c r="BP13" s="26">
        <v>2.4</v>
      </c>
      <c r="BQ13" s="26">
        <v>0</v>
      </c>
      <c r="BR13" s="26">
        <v>4.8</v>
      </c>
      <c r="BS13" s="26">
        <v>0</v>
      </c>
      <c r="BT13" s="26">
        <v>0</v>
      </c>
      <c r="BU13" s="26"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0</v>
      </c>
      <c r="CB13" s="26">
        <v>0</v>
      </c>
      <c r="CC13" s="26">
        <v>0</v>
      </c>
      <c r="CD13" s="26">
        <v>0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v>0</v>
      </c>
      <c r="CR13" s="26">
        <v>0</v>
      </c>
      <c r="CS13" s="26">
        <v>0</v>
      </c>
      <c r="CT13" s="26">
        <v>0</v>
      </c>
      <c r="CU13" s="26">
        <v>0</v>
      </c>
      <c r="CV13" s="26">
        <v>0</v>
      </c>
      <c r="CW13" s="26">
        <v>0</v>
      </c>
      <c r="CX13" s="26">
        <v>0</v>
      </c>
      <c r="CY13" s="26">
        <v>0</v>
      </c>
      <c r="CZ13" s="26">
        <v>0</v>
      </c>
      <c r="DA13" s="26">
        <v>0</v>
      </c>
      <c r="DB13" s="26">
        <v>0</v>
      </c>
      <c r="DC13" s="26">
        <v>0</v>
      </c>
      <c r="DD13" s="26">
        <v>0</v>
      </c>
      <c r="DE13" s="26">
        <v>80.599999999999994</v>
      </c>
      <c r="DF13" s="24">
        <v>43132</v>
      </c>
      <c r="DG13" t="e">
        <f>VLOOKUP(D13,#REF!,2,FALSE)</f>
        <v>#REF!</v>
      </c>
    </row>
    <row r="14" spans="1:111" x14ac:dyDescent="0.25">
      <c r="A14" s="23" t="s">
        <v>192</v>
      </c>
      <c r="B14" s="23" t="s">
        <v>78</v>
      </c>
      <c r="C14" s="23" t="s">
        <v>213</v>
      </c>
      <c r="D14" s="23" t="s">
        <v>13</v>
      </c>
      <c r="E14" s="24">
        <v>43224</v>
      </c>
      <c r="F14" s="23" t="s">
        <v>197</v>
      </c>
      <c r="G14" s="23" t="s">
        <v>198</v>
      </c>
      <c r="H14" s="25">
        <v>0</v>
      </c>
      <c r="I14" s="26">
        <v>0</v>
      </c>
      <c r="J14" s="27"/>
      <c r="K14" s="27"/>
      <c r="L14" s="26">
        <v>88.36</v>
      </c>
      <c r="M14" s="24">
        <v>43070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4">
        <v>43268</v>
      </c>
      <c r="BK14" s="23" t="s">
        <v>80</v>
      </c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t="e">
        <f>VLOOKUP(D14,#REF!,2,FALSE)</f>
        <v>#REF!</v>
      </c>
    </row>
    <row r="15" spans="1:111" x14ac:dyDescent="0.25">
      <c r="A15" s="23" t="s">
        <v>192</v>
      </c>
      <c r="B15" s="23" t="s">
        <v>78</v>
      </c>
      <c r="C15" s="23" t="s">
        <v>213</v>
      </c>
      <c r="D15" s="23" t="s">
        <v>18</v>
      </c>
      <c r="E15" s="24">
        <v>43221</v>
      </c>
      <c r="F15" s="23" t="s">
        <v>194</v>
      </c>
      <c r="G15" s="23" t="s">
        <v>195</v>
      </c>
      <c r="H15" s="25">
        <v>31</v>
      </c>
      <c r="I15" s="26">
        <v>92.35</v>
      </c>
      <c r="J15" s="25">
        <v>0</v>
      </c>
      <c r="K15" s="25">
        <v>0</v>
      </c>
      <c r="L15" s="26">
        <v>88.36</v>
      </c>
      <c r="M15" s="24">
        <v>43070</v>
      </c>
      <c r="N15" s="25">
        <v>0.5</v>
      </c>
      <c r="O15" s="26">
        <v>509.71</v>
      </c>
      <c r="P15" s="26">
        <v>0</v>
      </c>
      <c r="Q15" s="26">
        <v>27.2</v>
      </c>
      <c r="R15" s="26">
        <v>40.799999999999997</v>
      </c>
      <c r="S15" s="26">
        <v>14.31</v>
      </c>
      <c r="T15" s="26">
        <v>67.989999999999995</v>
      </c>
      <c r="U15" s="26">
        <v>28.63</v>
      </c>
      <c r="V15" s="26">
        <v>0</v>
      </c>
      <c r="W15" s="26">
        <v>20.04</v>
      </c>
      <c r="X15" s="26">
        <v>30.06</v>
      </c>
      <c r="Y15" s="26">
        <v>50.1</v>
      </c>
      <c r="Z15" s="26">
        <v>0</v>
      </c>
      <c r="AA15" s="26">
        <v>7.16</v>
      </c>
      <c r="AB15" s="26">
        <v>10.74</v>
      </c>
      <c r="AC15" s="26">
        <v>17.89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v>0</v>
      </c>
      <c r="AY15" s="26"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v>0</v>
      </c>
      <c r="BG15" s="26">
        <v>0</v>
      </c>
      <c r="BH15" s="26">
        <v>0</v>
      </c>
      <c r="BI15" s="26">
        <v>0</v>
      </c>
      <c r="BJ15" s="24">
        <v>43268</v>
      </c>
      <c r="BK15" s="23" t="s">
        <v>79</v>
      </c>
      <c r="BL15" s="26">
        <v>0</v>
      </c>
      <c r="BM15" s="26">
        <v>0</v>
      </c>
      <c r="BN15" s="26">
        <v>0</v>
      </c>
      <c r="BO15" s="26">
        <v>0</v>
      </c>
      <c r="BP15" s="26">
        <v>14.31</v>
      </c>
      <c r="BQ15" s="26">
        <v>0</v>
      </c>
      <c r="BR15" s="26">
        <v>28.63</v>
      </c>
      <c r="BS15" s="26">
        <v>0</v>
      </c>
      <c r="BT15" s="26">
        <v>0</v>
      </c>
      <c r="BU15" s="26">
        <v>0</v>
      </c>
      <c r="BV15" s="26">
        <v>0</v>
      </c>
      <c r="BW15" s="26">
        <v>0</v>
      </c>
      <c r="BX15" s="26">
        <v>0</v>
      </c>
      <c r="BY15" s="26">
        <v>0</v>
      </c>
      <c r="BZ15" s="26">
        <v>0</v>
      </c>
      <c r="CA15" s="26">
        <v>0</v>
      </c>
      <c r="CB15" s="26">
        <v>0</v>
      </c>
      <c r="CC15" s="26">
        <v>0</v>
      </c>
      <c r="CD15" s="26">
        <v>0</v>
      </c>
      <c r="CE15" s="26">
        <v>0</v>
      </c>
      <c r="CF15" s="26">
        <v>0</v>
      </c>
      <c r="CG15" s="26">
        <v>0</v>
      </c>
      <c r="CH15" s="26">
        <v>0</v>
      </c>
      <c r="CI15" s="26">
        <v>0</v>
      </c>
      <c r="CJ15" s="26"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0</v>
      </c>
      <c r="CQ15" s="26">
        <v>0</v>
      </c>
      <c r="CR15" s="26">
        <v>0</v>
      </c>
      <c r="CS15" s="26">
        <v>0</v>
      </c>
      <c r="CT15" s="26">
        <v>0</v>
      </c>
      <c r="CU15" s="26">
        <v>0</v>
      </c>
      <c r="CV15" s="26">
        <v>0</v>
      </c>
      <c r="CW15" s="26">
        <v>0</v>
      </c>
      <c r="CX15" s="26">
        <v>0</v>
      </c>
      <c r="CY15" s="26">
        <v>0</v>
      </c>
      <c r="CZ15" s="26">
        <v>0</v>
      </c>
      <c r="DA15" s="26">
        <v>0</v>
      </c>
      <c r="DB15" s="26">
        <v>0</v>
      </c>
      <c r="DC15" s="26">
        <v>0</v>
      </c>
      <c r="DD15" s="26">
        <v>0</v>
      </c>
      <c r="DE15" s="26">
        <v>80.599999999999994</v>
      </c>
      <c r="DF15" s="24">
        <v>43132</v>
      </c>
      <c r="DG15" t="e">
        <f>VLOOKUP(D15,#REF!,2,FALSE)</f>
        <v>#REF!</v>
      </c>
    </row>
    <row r="16" spans="1:111" x14ac:dyDescent="0.25">
      <c r="A16" s="23" t="s">
        <v>192</v>
      </c>
      <c r="B16" s="23" t="s">
        <v>78</v>
      </c>
      <c r="C16" s="23" t="s">
        <v>213</v>
      </c>
      <c r="D16" s="23" t="s">
        <v>81</v>
      </c>
      <c r="E16" s="24">
        <v>43221</v>
      </c>
      <c r="F16" s="23" t="s">
        <v>194</v>
      </c>
      <c r="G16" s="23" t="s">
        <v>195</v>
      </c>
      <c r="H16" s="25">
        <v>31</v>
      </c>
      <c r="I16" s="26">
        <v>92.36</v>
      </c>
      <c r="J16" s="25">
        <v>0</v>
      </c>
      <c r="K16" s="25">
        <v>0</v>
      </c>
      <c r="L16" s="26">
        <v>88.36</v>
      </c>
      <c r="M16" s="24">
        <v>43070</v>
      </c>
      <c r="N16" s="25">
        <v>0.5</v>
      </c>
      <c r="O16" s="26">
        <v>509.71</v>
      </c>
      <c r="P16" s="26">
        <v>0</v>
      </c>
      <c r="Q16" s="26">
        <v>27.2</v>
      </c>
      <c r="R16" s="26">
        <v>40.799999999999997</v>
      </c>
      <c r="S16" s="26">
        <v>14.32</v>
      </c>
      <c r="T16" s="26">
        <v>68</v>
      </c>
      <c r="U16" s="26">
        <v>28.63</v>
      </c>
      <c r="V16" s="26">
        <v>0</v>
      </c>
      <c r="W16" s="26">
        <v>20.04</v>
      </c>
      <c r="X16" s="26">
        <v>30.06</v>
      </c>
      <c r="Y16" s="26">
        <v>50.11</v>
      </c>
      <c r="Z16" s="26">
        <v>0</v>
      </c>
      <c r="AA16" s="26">
        <v>7.16</v>
      </c>
      <c r="AB16" s="26">
        <v>10.74</v>
      </c>
      <c r="AC16" s="26">
        <v>17.89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v>0</v>
      </c>
      <c r="BG16" s="26">
        <v>0</v>
      </c>
      <c r="BH16" s="26">
        <v>0</v>
      </c>
      <c r="BI16" s="26">
        <v>0</v>
      </c>
      <c r="BJ16" s="24">
        <v>43268</v>
      </c>
      <c r="BK16" s="23" t="s">
        <v>79</v>
      </c>
      <c r="BL16" s="26">
        <v>0</v>
      </c>
      <c r="BM16" s="26">
        <v>0</v>
      </c>
      <c r="BN16" s="26">
        <v>0</v>
      </c>
      <c r="BO16" s="26">
        <v>0</v>
      </c>
      <c r="BP16" s="26">
        <v>14.32</v>
      </c>
      <c r="BQ16" s="26">
        <v>0</v>
      </c>
      <c r="BR16" s="26">
        <v>28.63</v>
      </c>
      <c r="BS16" s="26">
        <v>0</v>
      </c>
      <c r="BT16" s="26">
        <v>0</v>
      </c>
      <c r="BU16" s="26">
        <v>0</v>
      </c>
      <c r="BV16" s="26">
        <v>0</v>
      </c>
      <c r="BW16" s="26">
        <v>0</v>
      </c>
      <c r="BX16" s="26">
        <v>0</v>
      </c>
      <c r="BY16" s="26">
        <v>0</v>
      </c>
      <c r="BZ16" s="26">
        <v>0</v>
      </c>
      <c r="CA16" s="26">
        <v>0</v>
      </c>
      <c r="CB16" s="26">
        <v>0</v>
      </c>
      <c r="CC16" s="26">
        <v>0</v>
      </c>
      <c r="CD16" s="26">
        <v>0</v>
      </c>
      <c r="CE16" s="26">
        <v>0</v>
      </c>
      <c r="CF16" s="26">
        <v>0</v>
      </c>
      <c r="CG16" s="26">
        <v>0</v>
      </c>
      <c r="CH16" s="26">
        <v>0</v>
      </c>
      <c r="CI16" s="26">
        <v>0</v>
      </c>
      <c r="CJ16" s="26"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0</v>
      </c>
      <c r="CQ16" s="26">
        <v>0</v>
      </c>
      <c r="CR16" s="26">
        <v>0</v>
      </c>
      <c r="CS16" s="26">
        <v>0</v>
      </c>
      <c r="CT16" s="26">
        <v>0</v>
      </c>
      <c r="CU16" s="26">
        <v>0</v>
      </c>
      <c r="CV16" s="26">
        <v>0</v>
      </c>
      <c r="CW16" s="26">
        <v>0</v>
      </c>
      <c r="CX16" s="26">
        <v>0</v>
      </c>
      <c r="CY16" s="26">
        <v>0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80.599999999999994</v>
      </c>
      <c r="DF16" s="24">
        <v>43132</v>
      </c>
      <c r="DG16" t="e">
        <f>VLOOKUP(D16,#REF!,2,FALSE)</f>
        <v>#REF!</v>
      </c>
    </row>
    <row r="17" spans="1:111" x14ac:dyDescent="0.25">
      <c r="A17" s="23" t="s">
        <v>192</v>
      </c>
      <c r="B17" s="23" t="s">
        <v>78</v>
      </c>
      <c r="C17" s="23" t="s">
        <v>213</v>
      </c>
      <c r="D17" s="23" t="s">
        <v>23</v>
      </c>
      <c r="E17" s="24">
        <v>43221</v>
      </c>
      <c r="F17" s="23" t="s">
        <v>194</v>
      </c>
      <c r="G17" s="23" t="s">
        <v>195</v>
      </c>
      <c r="H17" s="25">
        <v>31</v>
      </c>
      <c r="I17" s="26">
        <v>97.75</v>
      </c>
      <c r="J17" s="25">
        <v>0</v>
      </c>
      <c r="K17" s="25">
        <v>0</v>
      </c>
      <c r="L17" s="26">
        <v>88.36</v>
      </c>
      <c r="M17" s="24">
        <v>43070</v>
      </c>
      <c r="N17" s="25">
        <v>0.5</v>
      </c>
      <c r="O17" s="26">
        <v>509.71</v>
      </c>
      <c r="P17" s="26">
        <v>0</v>
      </c>
      <c r="Q17" s="26">
        <v>28.79</v>
      </c>
      <c r="R17" s="26">
        <v>43.18</v>
      </c>
      <c r="S17" s="26">
        <v>15.15</v>
      </c>
      <c r="T17" s="26">
        <v>71.97</v>
      </c>
      <c r="U17" s="26">
        <v>30.3</v>
      </c>
      <c r="V17" s="26">
        <v>0</v>
      </c>
      <c r="W17" s="26">
        <v>21.21</v>
      </c>
      <c r="X17" s="26">
        <v>31.82</v>
      </c>
      <c r="Y17" s="26">
        <v>53.03</v>
      </c>
      <c r="Z17" s="26">
        <v>0</v>
      </c>
      <c r="AA17" s="26">
        <v>7.58</v>
      </c>
      <c r="AB17" s="26">
        <v>11.36</v>
      </c>
      <c r="AC17" s="26">
        <v>18.940000000000001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v>0</v>
      </c>
      <c r="BG17" s="26">
        <v>0</v>
      </c>
      <c r="BH17" s="26">
        <v>0</v>
      </c>
      <c r="BI17" s="26">
        <v>0</v>
      </c>
      <c r="BJ17" s="24">
        <v>43268</v>
      </c>
      <c r="BK17" s="23" t="s">
        <v>79</v>
      </c>
      <c r="BL17" s="26">
        <v>0</v>
      </c>
      <c r="BM17" s="26">
        <v>0</v>
      </c>
      <c r="BN17" s="26">
        <v>0</v>
      </c>
      <c r="BO17" s="26">
        <v>0</v>
      </c>
      <c r="BP17" s="26">
        <v>15.15</v>
      </c>
      <c r="BQ17" s="26">
        <v>0</v>
      </c>
      <c r="BR17" s="26">
        <v>30.3</v>
      </c>
      <c r="BS17" s="26">
        <v>0</v>
      </c>
      <c r="BT17" s="26">
        <v>0</v>
      </c>
      <c r="BU17" s="26">
        <v>0</v>
      </c>
      <c r="BV17" s="26">
        <v>0</v>
      </c>
      <c r="BW17" s="26">
        <v>0</v>
      </c>
      <c r="BX17" s="26">
        <v>0</v>
      </c>
      <c r="BY17" s="26">
        <v>0</v>
      </c>
      <c r="BZ17" s="26">
        <v>0</v>
      </c>
      <c r="CA17" s="26">
        <v>0</v>
      </c>
      <c r="CB17" s="26">
        <v>0</v>
      </c>
      <c r="CC17" s="26">
        <v>0</v>
      </c>
      <c r="CD17" s="26">
        <v>0</v>
      </c>
      <c r="CE17" s="26">
        <v>0</v>
      </c>
      <c r="CF17" s="26">
        <v>0</v>
      </c>
      <c r="CG17" s="26">
        <v>0</v>
      </c>
      <c r="CH17" s="26">
        <v>0</v>
      </c>
      <c r="CI17" s="26">
        <v>0</v>
      </c>
      <c r="CJ17" s="26">
        <v>0</v>
      </c>
      <c r="CK17" s="26">
        <v>0</v>
      </c>
      <c r="CL17" s="26">
        <v>0</v>
      </c>
      <c r="CM17" s="26">
        <v>0</v>
      </c>
      <c r="CN17" s="26">
        <v>0</v>
      </c>
      <c r="CO17" s="26">
        <v>0</v>
      </c>
      <c r="CP17" s="26">
        <v>0</v>
      </c>
      <c r="CQ17" s="26">
        <v>0</v>
      </c>
      <c r="CR17" s="26">
        <v>0</v>
      </c>
      <c r="CS17" s="26">
        <v>0</v>
      </c>
      <c r="CT17" s="26">
        <v>0</v>
      </c>
      <c r="CU17" s="26">
        <v>0</v>
      </c>
      <c r="CV17" s="26">
        <v>0</v>
      </c>
      <c r="CW17" s="26">
        <v>0</v>
      </c>
      <c r="CX17" s="26">
        <v>0</v>
      </c>
      <c r="CY17" s="26">
        <v>0</v>
      </c>
      <c r="CZ17" s="26">
        <v>0</v>
      </c>
      <c r="DA17" s="26">
        <v>0</v>
      </c>
      <c r="DB17" s="26">
        <v>0</v>
      </c>
      <c r="DC17" s="26">
        <v>0</v>
      </c>
      <c r="DD17" s="26">
        <v>0</v>
      </c>
      <c r="DE17" s="26">
        <v>80.599999999999994</v>
      </c>
      <c r="DF17" s="24">
        <v>43132</v>
      </c>
      <c r="DG17" t="e">
        <f>VLOOKUP(D17,#REF!,2,FALSE)</f>
        <v>#REF!</v>
      </c>
    </row>
    <row r="18" spans="1:111" x14ac:dyDescent="0.25">
      <c r="A18" s="23" t="s">
        <v>192</v>
      </c>
      <c r="B18" s="23" t="s">
        <v>78</v>
      </c>
      <c r="C18" s="23" t="s">
        <v>213</v>
      </c>
      <c r="D18" s="23" t="s">
        <v>59</v>
      </c>
      <c r="E18" s="24">
        <v>43221</v>
      </c>
      <c r="F18" s="23" t="s">
        <v>194</v>
      </c>
      <c r="G18" s="23" t="s">
        <v>195</v>
      </c>
      <c r="H18" s="25">
        <v>31</v>
      </c>
      <c r="I18" s="26">
        <v>92.36</v>
      </c>
      <c r="J18" s="25">
        <v>0</v>
      </c>
      <c r="K18" s="25">
        <v>0</v>
      </c>
      <c r="L18" s="26">
        <v>88.36</v>
      </c>
      <c r="M18" s="24">
        <v>43070</v>
      </c>
      <c r="N18" s="25">
        <v>0.5</v>
      </c>
      <c r="O18" s="26">
        <v>509.71</v>
      </c>
      <c r="P18" s="26">
        <v>0</v>
      </c>
      <c r="Q18" s="26">
        <v>27.2</v>
      </c>
      <c r="R18" s="26">
        <v>40.799999999999997</v>
      </c>
      <c r="S18" s="26">
        <v>14.32</v>
      </c>
      <c r="T18" s="26">
        <v>68</v>
      </c>
      <c r="U18" s="26">
        <v>28.63</v>
      </c>
      <c r="V18" s="26">
        <v>0</v>
      </c>
      <c r="W18" s="26">
        <v>20.04</v>
      </c>
      <c r="X18" s="26">
        <v>30.06</v>
      </c>
      <c r="Y18" s="26">
        <v>50.11</v>
      </c>
      <c r="Z18" s="26">
        <v>0</v>
      </c>
      <c r="AA18" s="26">
        <v>7.16</v>
      </c>
      <c r="AB18" s="26">
        <v>10.74</v>
      </c>
      <c r="AC18" s="26">
        <v>17.89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4">
        <v>43268</v>
      </c>
      <c r="BK18" s="23" t="s">
        <v>79</v>
      </c>
      <c r="BL18" s="26">
        <v>0</v>
      </c>
      <c r="BM18" s="26">
        <v>0</v>
      </c>
      <c r="BN18" s="26">
        <v>0</v>
      </c>
      <c r="BO18" s="26">
        <v>0</v>
      </c>
      <c r="BP18" s="26">
        <v>14.32</v>
      </c>
      <c r="BQ18" s="26">
        <v>0</v>
      </c>
      <c r="BR18" s="26">
        <v>28.63</v>
      </c>
      <c r="BS18" s="26">
        <v>0</v>
      </c>
      <c r="BT18" s="26">
        <v>0</v>
      </c>
      <c r="BU18" s="26">
        <v>0</v>
      </c>
      <c r="BV18" s="26">
        <v>0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v>0</v>
      </c>
      <c r="CC18" s="26">
        <v>0</v>
      </c>
      <c r="CD18" s="26">
        <v>0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v>0</v>
      </c>
      <c r="CR18" s="26">
        <v>0</v>
      </c>
      <c r="CS18" s="26">
        <v>0</v>
      </c>
      <c r="CT18" s="26">
        <v>0</v>
      </c>
      <c r="CU18" s="26">
        <v>0</v>
      </c>
      <c r="CV18" s="26">
        <v>0</v>
      </c>
      <c r="CW18" s="26">
        <v>0</v>
      </c>
      <c r="CX18" s="26">
        <v>0</v>
      </c>
      <c r="CY18" s="26">
        <v>0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80.599999999999994</v>
      </c>
      <c r="DF18" s="24">
        <v>43132</v>
      </c>
      <c r="DG18" t="e">
        <f>VLOOKUP(D18,#REF!,2,FALSE)</f>
        <v>#REF!</v>
      </c>
    </row>
    <row r="19" spans="1:111" x14ac:dyDescent="0.25">
      <c r="A19" s="23" t="s">
        <v>192</v>
      </c>
      <c r="B19" s="23" t="s">
        <v>78</v>
      </c>
      <c r="C19" s="23" t="s">
        <v>213</v>
      </c>
      <c r="D19" s="23" t="s">
        <v>60</v>
      </c>
      <c r="E19" s="24">
        <v>43221</v>
      </c>
      <c r="F19" s="23" t="s">
        <v>194</v>
      </c>
      <c r="G19" s="23" t="s">
        <v>195</v>
      </c>
      <c r="H19" s="25">
        <v>31</v>
      </c>
      <c r="I19" s="26">
        <v>92.36</v>
      </c>
      <c r="J19" s="25">
        <v>0</v>
      </c>
      <c r="K19" s="25">
        <v>0</v>
      </c>
      <c r="L19" s="26">
        <v>88.36</v>
      </c>
      <c r="M19" s="24">
        <v>43070</v>
      </c>
      <c r="N19" s="25">
        <v>0.5</v>
      </c>
      <c r="O19" s="26">
        <v>509.71</v>
      </c>
      <c r="P19" s="26">
        <v>0</v>
      </c>
      <c r="Q19" s="26">
        <v>27.2</v>
      </c>
      <c r="R19" s="26">
        <v>40.799999999999997</v>
      </c>
      <c r="S19" s="26">
        <v>14.32</v>
      </c>
      <c r="T19" s="26">
        <v>68</v>
      </c>
      <c r="U19" s="26">
        <v>28.63</v>
      </c>
      <c r="V19" s="26">
        <v>0</v>
      </c>
      <c r="W19" s="26">
        <v>20.04</v>
      </c>
      <c r="X19" s="26">
        <v>30.06</v>
      </c>
      <c r="Y19" s="26">
        <v>50.11</v>
      </c>
      <c r="Z19" s="26">
        <v>0</v>
      </c>
      <c r="AA19" s="26">
        <v>7.16</v>
      </c>
      <c r="AB19" s="26">
        <v>10.74</v>
      </c>
      <c r="AC19" s="26">
        <v>17.89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26">
        <v>0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4">
        <v>43268</v>
      </c>
      <c r="BK19" s="23" t="s">
        <v>79</v>
      </c>
      <c r="BL19" s="26">
        <v>0</v>
      </c>
      <c r="BM19" s="26">
        <v>0</v>
      </c>
      <c r="BN19" s="26">
        <v>0</v>
      </c>
      <c r="BO19" s="26">
        <v>0</v>
      </c>
      <c r="BP19" s="26">
        <v>14.32</v>
      </c>
      <c r="BQ19" s="26">
        <v>0</v>
      </c>
      <c r="BR19" s="26">
        <v>28.63</v>
      </c>
      <c r="BS19" s="26">
        <v>0</v>
      </c>
      <c r="BT19" s="26">
        <v>0</v>
      </c>
      <c r="BU19" s="26">
        <v>0</v>
      </c>
      <c r="BV19" s="26">
        <v>0</v>
      </c>
      <c r="BW19" s="26">
        <v>0</v>
      </c>
      <c r="BX19" s="26">
        <v>0</v>
      </c>
      <c r="BY19" s="26">
        <v>0</v>
      </c>
      <c r="BZ19" s="26">
        <v>0</v>
      </c>
      <c r="CA19" s="26">
        <v>0</v>
      </c>
      <c r="CB19" s="26">
        <v>0</v>
      </c>
      <c r="CC19" s="26">
        <v>0</v>
      </c>
      <c r="CD19" s="26">
        <v>0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v>0</v>
      </c>
      <c r="CR19" s="26">
        <v>0</v>
      </c>
      <c r="CS19" s="26">
        <v>0</v>
      </c>
      <c r="CT19" s="26">
        <v>0</v>
      </c>
      <c r="CU19" s="26">
        <v>0</v>
      </c>
      <c r="CV19" s="26">
        <v>0</v>
      </c>
      <c r="CW19" s="26">
        <v>0</v>
      </c>
      <c r="CX19" s="26">
        <v>0</v>
      </c>
      <c r="CY19" s="26">
        <v>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80.599999999999994</v>
      </c>
      <c r="DF19" s="24">
        <v>43132</v>
      </c>
      <c r="DG19" t="e">
        <f>VLOOKUP(D19,#REF!,2,FALSE)</f>
        <v>#REF!</v>
      </c>
    </row>
    <row r="20" spans="1:111" x14ac:dyDescent="0.25">
      <c r="A20" s="23" t="s">
        <v>192</v>
      </c>
      <c r="B20" s="23" t="s">
        <v>78</v>
      </c>
      <c r="C20" s="23" t="s">
        <v>213</v>
      </c>
      <c r="D20" s="23" t="s">
        <v>3</v>
      </c>
      <c r="E20" s="24">
        <v>43221</v>
      </c>
      <c r="F20" s="23" t="s">
        <v>194</v>
      </c>
      <c r="G20" s="23" t="s">
        <v>195</v>
      </c>
      <c r="H20" s="25">
        <v>31</v>
      </c>
      <c r="I20" s="26">
        <v>92.35</v>
      </c>
      <c r="J20" s="25">
        <v>0</v>
      </c>
      <c r="K20" s="25">
        <v>0</v>
      </c>
      <c r="L20" s="26">
        <v>88.36</v>
      </c>
      <c r="M20" s="24">
        <v>43070</v>
      </c>
      <c r="N20" s="25">
        <v>0.5</v>
      </c>
      <c r="O20" s="26">
        <v>509.71</v>
      </c>
      <c r="P20" s="26">
        <v>0</v>
      </c>
      <c r="Q20" s="26">
        <v>27.2</v>
      </c>
      <c r="R20" s="26">
        <v>40.799999999999997</v>
      </c>
      <c r="S20" s="26">
        <v>14.31</v>
      </c>
      <c r="T20" s="26">
        <v>67.989999999999995</v>
      </c>
      <c r="U20" s="26">
        <v>28.63</v>
      </c>
      <c r="V20" s="26">
        <v>0</v>
      </c>
      <c r="W20" s="26">
        <v>20.04</v>
      </c>
      <c r="X20" s="26">
        <v>30.06</v>
      </c>
      <c r="Y20" s="26">
        <v>50.1</v>
      </c>
      <c r="Z20" s="26">
        <v>0</v>
      </c>
      <c r="AA20" s="26">
        <v>7.16</v>
      </c>
      <c r="AB20" s="26">
        <v>10.74</v>
      </c>
      <c r="AC20" s="26">
        <v>17.89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4">
        <v>43268</v>
      </c>
      <c r="BK20" s="23" t="s">
        <v>79</v>
      </c>
      <c r="BL20" s="26">
        <v>0</v>
      </c>
      <c r="BM20" s="26">
        <v>0</v>
      </c>
      <c r="BN20" s="26">
        <v>0</v>
      </c>
      <c r="BO20" s="26">
        <v>0</v>
      </c>
      <c r="BP20" s="26">
        <v>14.31</v>
      </c>
      <c r="BQ20" s="26">
        <v>0</v>
      </c>
      <c r="BR20" s="26">
        <v>28.63</v>
      </c>
      <c r="BS20" s="26">
        <v>0</v>
      </c>
      <c r="BT20" s="26">
        <v>0</v>
      </c>
      <c r="BU20" s="26">
        <v>0</v>
      </c>
      <c r="BV20" s="26">
        <v>0</v>
      </c>
      <c r="BW20" s="26">
        <v>0</v>
      </c>
      <c r="BX20" s="26">
        <v>0</v>
      </c>
      <c r="BY20" s="26">
        <v>0</v>
      </c>
      <c r="BZ20" s="26">
        <v>0</v>
      </c>
      <c r="CA20" s="26">
        <v>0</v>
      </c>
      <c r="CB20" s="26">
        <v>0</v>
      </c>
      <c r="CC20" s="26">
        <v>0</v>
      </c>
      <c r="CD20" s="26">
        <v>0</v>
      </c>
      <c r="CE20" s="26">
        <v>0</v>
      </c>
      <c r="CF20" s="26">
        <v>0</v>
      </c>
      <c r="CG20" s="26">
        <v>0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  <c r="CM20" s="26">
        <v>0</v>
      </c>
      <c r="CN20" s="26">
        <v>0</v>
      </c>
      <c r="CO20" s="26">
        <v>0</v>
      </c>
      <c r="CP20" s="26">
        <v>0</v>
      </c>
      <c r="CQ20" s="26">
        <v>0</v>
      </c>
      <c r="CR20" s="26">
        <v>0</v>
      </c>
      <c r="CS20" s="26">
        <v>0</v>
      </c>
      <c r="CT20" s="26">
        <v>0</v>
      </c>
      <c r="CU20" s="26">
        <v>0</v>
      </c>
      <c r="CV20" s="26">
        <v>0</v>
      </c>
      <c r="CW20" s="26">
        <v>0</v>
      </c>
      <c r="CX20" s="26">
        <v>0</v>
      </c>
      <c r="CY20" s="26">
        <v>0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80.599999999999994</v>
      </c>
      <c r="DF20" s="24">
        <v>43132</v>
      </c>
      <c r="DG20" t="e">
        <f>VLOOKUP(D20,#REF!,2,FALSE)</f>
        <v>#REF!</v>
      </c>
    </row>
    <row r="21" spans="1:111" x14ac:dyDescent="0.25">
      <c r="A21" s="23" t="s">
        <v>192</v>
      </c>
      <c r="B21" s="23" t="s">
        <v>78</v>
      </c>
      <c r="C21" s="23" t="s">
        <v>213</v>
      </c>
      <c r="D21" s="23" t="s">
        <v>20</v>
      </c>
      <c r="E21" s="24">
        <v>43221</v>
      </c>
      <c r="F21" s="23" t="s">
        <v>194</v>
      </c>
      <c r="G21" s="23" t="s">
        <v>195</v>
      </c>
      <c r="H21" s="25">
        <v>31</v>
      </c>
      <c r="I21" s="26">
        <v>120</v>
      </c>
      <c r="J21" s="25">
        <v>0</v>
      </c>
      <c r="K21" s="25">
        <v>0</v>
      </c>
      <c r="L21" s="26">
        <v>88.36</v>
      </c>
      <c r="M21" s="24">
        <v>43070</v>
      </c>
      <c r="N21" s="25">
        <v>0.5</v>
      </c>
      <c r="O21" s="26">
        <v>509.71</v>
      </c>
      <c r="P21" s="26">
        <v>0</v>
      </c>
      <c r="Q21" s="26">
        <v>35.340000000000003</v>
      </c>
      <c r="R21" s="26">
        <v>53.01</v>
      </c>
      <c r="S21" s="26">
        <v>18.600000000000001</v>
      </c>
      <c r="T21" s="26">
        <v>88.35</v>
      </c>
      <c r="U21" s="26">
        <v>37.200000000000003</v>
      </c>
      <c r="V21" s="26">
        <v>0</v>
      </c>
      <c r="W21" s="26">
        <v>26.04</v>
      </c>
      <c r="X21" s="26">
        <v>39.06</v>
      </c>
      <c r="Y21" s="26">
        <v>65.099999999999994</v>
      </c>
      <c r="Z21" s="26">
        <v>0</v>
      </c>
      <c r="AA21" s="26">
        <v>9.3000000000000007</v>
      </c>
      <c r="AB21" s="26">
        <v>13.95</v>
      </c>
      <c r="AC21" s="26">
        <v>23.25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J21" s="26">
        <v>0</v>
      </c>
      <c r="AK21" s="26">
        <v>0</v>
      </c>
      <c r="AL21" s="26">
        <v>0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4">
        <v>43268</v>
      </c>
      <c r="BK21" s="23" t="s">
        <v>79</v>
      </c>
      <c r="BL21" s="26">
        <v>0</v>
      </c>
      <c r="BM21" s="26">
        <v>0</v>
      </c>
      <c r="BN21" s="26">
        <v>0</v>
      </c>
      <c r="BO21" s="26">
        <v>0</v>
      </c>
      <c r="BP21" s="26">
        <v>18.600000000000001</v>
      </c>
      <c r="BQ21" s="26">
        <v>0</v>
      </c>
      <c r="BR21" s="26">
        <v>37.200000000000003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>
        <v>0</v>
      </c>
      <c r="CB21" s="26">
        <v>0</v>
      </c>
      <c r="CC21" s="26">
        <v>0</v>
      </c>
      <c r="CD21" s="26">
        <v>0</v>
      </c>
      <c r="CE21" s="26">
        <v>0</v>
      </c>
      <c r="CF21" s="26">
        <v>0</v>
      </c>
      <c r="CG21" s="26">
        <v>0</v>
      </c>
      <c r="CH21" s="26">
        <v>0</v>
      </c>
      <c r="CI21" s="26">
        <v>0</v>
      </c>
      <c r="CJ21" s="26"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0</v>
      </c>
      <c r="CQ21" s="26">
        <v>0</v>
      </c>
      <c r="CR21" s="26">
        <v>0</v>
      </c>
      <c r="CS21" s="26">
        <v>0</v>
      </c>
      <c r="CT21" s="26">
        <v>0</v>
      </c>
      <c r="CU21" s="26">
        <v>0</v>
      </c>
      <c r="CV21" s="26">
        <v>0</v>
      </c>
      <c r="CW21" s="26">
        <v>0</v>
      </c>
      <c r="CX21" s="26">
        <v>0</v>
      </c>
      <c r="CY21" s="26">
        <v>0</v>
      </c>
      <c r="CZ21" s="26">
        <v>0</v>
      </c>
      <c r="DA21" s="26">
        <v>0</v>
      </c>
      <c r="DB21" s="26">
        <v>0</v>
      </c>
      <c r="DC21" s="26">
        <v>0</v>
      </c>
      <c r="DD21" s="26">
        <v>0</v>
      </c>
      <c r="DE21" s="26">
        <v>80.599999999999994</v>
      </c>
      <c r="DF21" s="24">
        <v>43132</v>
      </c>
      <c r="DG21" t="e">
        <f>VLOOKUP(D21,#REF!,2,FALSE)</f>
        <v>#REF!</v>
      </c>
    </row>
    <row r="22" spans="1:111" x14ac:dyDescent="0.25">
      <c r="A22" s="23" t="s">
        <v>192</v>
      </c>
      <c r="B22" s="23" t="s">
        <v>78</v>
      </c>
      <c r="C22" s="23" t="s">
        <v>213</v>
      </c>
      <c r="D22" s="23" t="s">
        <v>11</v>
      </c>
      <c r="E22" s="24">
        <v>43221</v>
      </c>
      <c r="F22" s="23" t="s">
        <v>194</v>
      </c>
      <c r="G22" s="23" t="s">
        <v>195</v>
      </c>
      <c r="H22" s="25">
        <v>31</v>
      </c>
      <c r="I22" s="26">
        <v>400</v>
      </c>
      <c r="J22" s="25">
        <v>0</v>
      </c>
      <c r="K22" s="25">
        <v>0</v>
      </c>
      <c r="L22" s="26">
        <v>88.36</v>
      </c>
      <c r="M22" s="24">
        <v>43070</v>
      </c>
      <c r="N22" s="25">
        <v>0.5</v>
      </c>
      <c r="O22" s="26">
        <v>509.71</v>
      </c>
      <c r="P22" s="26">
        <v>73.569999999999993</v>
      </c>
      <c r="Q22" s="26">
        <v>117.8</v>
      </c>
      <c r="R22" s="26">
        <v>176.7</v>
      </c>
      <c r="S22" s="26">
        <v>62</v>
      </c>
      <c r="T22" s="26">
        <v>294.5</v>
      </c>
      <c r="U22" s="26">
        <v>124</v>
      </c>
      <c r="V22" s="26">
        <v>53.95</v>
      </c>
      <c r="W22" s="26">
        <v>86.8</v>
      </c>
      <c r="X22" s="26">
        <v>130.19999999999999</v>
      </c>
      <c r="Y22" s="26">
        <v>217</v>
      </c>
      <c r="Z22" s="26">
        <v>19.62</v>
      </c>
      <c r="AA22" s="26">
        <v>31</v>
      </c>
      <c r="AB22" s="26">
        <v>46.5</v>
      </c>
      <c r="AC22" s="26">
        <v>77.5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4">
        <v>43268</v>
      </c>
      <c r="BK22" s="23" t="s">
        <v>79</v>
      </c>
      <c r="BL22" s="26">
        <v>0</v>
      </c>
      <c r="BM22" s="26">
        <v>0</v>
      </c>
      <c r="BN22" s="26">
        <v>0</v>
      </c>
      <c r="BO22" s="26">
        <v>0</v>
      </c>
      <c r="BP22" s="26">
        <v>62</v>
      </c>
      <c r="BQ22" s="26">
        <v>0</v>
      </c>
      <c r="BR22" s="26">
        <v>124</v>
      </c>
      <c r="BS22" s="26">
        <v>19.62</v>
      </c>
      <c r="BT22" s="26">
        <v>0</v>
      </c>
      <c r="BU22" s="26">
        <v>0</v>
      </c>
      <c r="BV22" s="26">
        <v>0</v>
      </c>
      <c r="BW22" s="26">
        <v>53.95</v>
      </c>
      <c r="BX22" s="26">
        <v>0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  <c r="CS22" s="26">
        <v>0</v>
      </c>
      <c r="CT22" s="26">
        <v>0</v>
      </c>
      <c r="CU22" s="26">
        <v>0</v>
      </c>
      <c r="CV22" s="26">
        <v>0</v>
      </c>
      <c r="CW22" s="26">
        <v>0</v>
      </c>
      <c r="CX22" s="26">
        <v>0</v>
      </c>
      <c r="CY22" s="26">
        <v>0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80.599999999999994</v>
      </c>
      <c r="DF22" s="24">
        <v>43132</v>
      </c>
      <c r="DG22" t="e">
        <f>VLOOKUP(D22,#REF!,2,FALSE)</f>
        <v>#REF!</v>
      </c>
    </row>
    <row r="23" spans="1:111" x14ac:dyDescent="0.25">
      <c r="A23" s="23" t="s">
        <v>192</v>
      </c>
      <c r="B23" s="23" t="s">
        <v>78</v>
      </c>
      <c r="C23" s="23" t="s">
        <v>213</v>
      </c>
      <c r="D23" s="23" t="s">
        <v>6</v>
      </c>
      <c r="E23" s="24">
        <v>43221</v>
      </c>
      <c r="F23" s="23" t="s">
        <v>194</v>
      </c>
      <c r="G23" s="23" t="s">
        <v>195</v>
      </c>
      <c r="H23" s="25">
        <v>31</v>
      </c>
      <c r="I23" s="26">
        <v>120</v>
      </c>
      <c r="J23" s="25">
        <v>0</v>
      </c>
      <c r="K23" s="25">
        <v>0</v>
      </c>
      <c r="L23" s="26">
        <v>88.36</v>
      </c>
      <c r="M23" s="24">
        <v>43070</v>
      </c>
      <c r="N23" s="25">
        <v>0.5</v>
      </c>
      <c r="O23" s="26">
        <v>509.71</v>
      </c>
      <c r="P23" s="26">
        <v>0</v>
      </c>
      <c r="Q23" s="26">
        <v>35.340000000000003</v>
      </c>
      <c r="R23" s="26">
        <v>53.01</v>
      </c>
      <c r="S23" s="26">
        <v>18.600000000000001</v>
      </c>
      <c r="T23" s="26">
        <v>88.35</v>
      </c>
      <c r="U23" s="26">
        <v>37.200000000000003</v>
      </c>
      <c r="V23" s="26">
        <v>0</v>
      </c>
      <c r="W23" s="26">
        <v>26.04</v>
      </c>
      <c r="X23" s="26">
        <v>39.06</v>
      </c>
      <c r="Y23" s="26">
        <v>65.099999999999994</v>
      </c>
      <c r="Z23" s="26">
        <v>0</v>
      </c>
      <c r="AA23" s="26">
        <v>9.3000000000000007</v>
      </c>
      <c r="AB23" s="26">
        <v>13.95</v>
      </c>
      <c r="AC23" s="26">
        <v>23.25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4">
        <v>43268</v>
      </c>
      <c r="BK23" s="23" t="s">
        <v>203</v>
      </c>
      <c r="BL23" s="26">
        <v>0</v>
      </c>
      <c r="BM23" s="26">
        <v>0</v>
      </c>
      <c r="BN23" s="26">
        <v>0</v>
      </c>
      <c r="BO23" s="26">
        <v>0</v>
      </c>
      <c r="BP23" s="26">
        <v>18.600000000000001</v>
      </c>
      <c r="BQ23" s="26">
        <v>0</v>
      </c>
      <c r="BR23" s="26">
        <v>37.200000000000003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v>0</v>
      </c>
      <c r="CC23" s="26">
        <v>0</v>
      </c>
      <c r="CD23" s="26">
        <v>0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0</v>
      </c>
      <c r="CQ23" s="26">
        <v>0</v>
      </c>
      <c r="CR23" s="26">
        <v>0</v>
      </c>
      <c r="CS23" s="26">
        <v>0</v>
      </c>
      <c r="CT23" s="26">
        <v>0</v>
      </c>
      <c r="CU23" s="26">
        <v>0</v>
      </c>
      <c r="CV23" s="26">
        <v>0</v>
      </c>
      <c r="CW23" s="26">
        <v>0</v>
      </c>
      <c r="CX23" s="26">
        <v>0</v>
      </c>
      <c r="CY23" s="26">
        <v>0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80.599999999999994</v>
      </c>
      <c r="DF23" s="24">
        <v>43132</v>
      </c>
      <c r="DG23" t="e">
        <f>VLOOKUP(D23,#REF!,2,FALSE)</f>
        <v>#REF!</v>
      </c>
    </row>
    <row r="24" spans="1:111" x14ac:dyDescent="0.25">
      <c r="A24" s="23" t="s">
        <v>192</v>
      </c>
      <c r="B24" s="23" t="s">
        <v>78</v>
      </c>
      <c r="C24" s="23" t="s">
        <v>213</v>
      </c>
      <c r="D24" s="23" t="s">
        <v>19</v>
      </c>
      <c r="E24" s="24">
        <v>43221</v>
      </c>
      <c r="F24" s="23" t="s">
        <v>194</v>
      </c>
      <c r="G24" s="23" t="s">
        <v>195</v>
      </c>
      <c r="H24" s="25">
        <v>31</v>
      </c>
      <c r="I24" s="26">
        <v>120</v>
      </c>
      <c r="J24" s="25">
        <v>0</v>
      </c>
      <c r="K24" s="25">
        <v>0</v>
      </c>
      <c r="L24" s="26">
        <v>88.36</v>
      </c>
      <c r="M24" s="24">
        <v>43070</v>
      </c>
      <c r="N24" s="25">
        <v>0.5</v>
      </c>
      <c r="O24" s="26">
        <v>509.71</v>
      </c>
      <c r="P24" s="26">
        <v>0</v>
      </c>
      <c r="Q24" s="26">
        <v>35.340000000000003</v>
      </c>
      <c r="R24" s="26">
        <v>53.01</v>
      </c>
      <c r="S24" s="26">
        <v>18.600000000000001</v>
      </c>
      <c r="T24" s="26">
        <v>88.35</v>
      </c>
      <c r="U24" s="26">
        <v>37.200000000000003</v>
      </c>
      <c r="V24" s="26">
        <v>0</v>
      </c>
      <c r="W24" s="26">
        <v>26.04</v>
      </c>
      <c r="X24" s="26">
        <v>39.06</v>
      </c>
      <c r="Y24" s="26">
        <v>65.099999999999994</v>
      </c>
      <c r="Z24" s="26">
        <v>0</v>
      </c>
      <c r="AA24" s="26">
        <v>9.3000000000000007</v>
      </c>
      <c r="AB24" s="26">
        <v>13.95</v>
      </c>
      <c r="AC24" s="26">
        <v>23.25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4">
        <v>43268</v>
      </c>
      <c r="BK24" s="23" t="s">
        <v>79</v>
      </c>
      <c r="BL24" s="26">
        <v>0</v>
      </c>
      <c r="BM24" s="26">
        <v>0</v>
      </c>
      <c r="BN24" s="26">
        <v>0</v>
      </c>
      <c r="BO24" s="26">
        <v>0</v>
      </c>
      <c r="BP24" s="26">
        <v>18.600000000000001</v>
      </c>
      <c r="BQ24" s="26">
        <v>0</v>
      </c>
      <c r="BR24" s="26">
        <v>37.200000000000003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80.599999999999994</v>
      </c>
      <c r="DF24" s="24">
        <v>43132</v>
      </c>
      <c r="DG24" t="e">
        <f>VLOOKUP(D24,#REF!,2,FALSE)</f>
        <v>#REF!</v>
      </c>
    </row>
    <row r="25" spans="1:111" x14ac:dyDescent="0.25">
      <c r="A25" s="23" t="s">
        <v>192</v>
      </c>
      <c r="B25" s="23" t="s">
        <v>78</v>
      </c>
      <c r="C25" s="23" t="s">
        <v>213</v>
      </c>
      <c r="D25" s="23" t="s">
        <v>2</v>
      </c>
      <c r="E25" s="24">
        <v>43221</v>
      </c>
      <c r="F25" s="23" t="s">
        <v>194</v>
      </c>
      <c r="G25" s="23" t="s">
        <v>195</v>
      </c>
      <c r="H25" s="25">
        <v>31</v>
      </c>
      <c r="I25" s="26">
        <v>120</v>
      </c>
      <c r="J25" s="25">
        <v>0</v>
      </c>
      <c r="K25" s="25">
        <v>0</v>
      </c>
      <c r="L25" s="26">
        <v>88.36</v>
      </c>
      <c r="M25" s="24">
        <v>43070</v>
      </c>
      <c r="N25" s="25">
        <v>0.5</v>
      </c>
      <c r="O25" s="26">
        <v>509.71</v>
      </c>
      <c r="P25" s="26">
        <v>0</v>
      </c>
      <c r="Q25" s="26">
        <v>35.340000000000003</v>
      </c>
      <c r="R25" s="26">
        <v>53.01</v>
      </c>
      <c r="S25" s="26">
        <v>18.600000000000001</v>
      </c>
      <c r="T25" s="26">
        <v>88.35</v>
      </c>
      <c r="U25" s="26">
        <v>37.200000000000003</v>
      </c>
      <c r="V25" s="26">
        <v>0</v>
      </c>
      <c r="W25" s="26">
        <v>26.04</v>
      </c>
      <c r="X25" s="26">
        <v>39.06</v>
      </c>
      <c r="Y25" s="26">
        <v>65.099999999999994</v>
      </c>
      <c r="Z25" s="26">
        <v>0</v>
      </c>
      <c r="AA25" s="26">
        <v>9.3000000000000007</v>
      </c>
      <c r="AB25" s="26">
        <v>13.95</v>
      </c>
      <c r="AC25" s="26">
        <v>23.25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4">
        <v>43268</v>
      </c>
      <c r="BK25" s="23" t="s">
        <v>79</v>
      </c>
      <c r="BL25" s="26">
        <v>0</v>
      </c>
      <c r="BM25" s="26">
        <v>0</v>
      </c>
      <c r="BN25" s="26">
        <v>0</v>
      </c>
      <c r="BO25" s="26">
        <v>0</v>
      </c>
      <c r="BP25" s="26">
        <v>18.600000000000001</v>
      </c>
      <c r="BQ25" s="26">
        <v>0</v>
      </c>
      <c r="BR25" s="26">
        <v>37.200000000000003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v>0</v>
      </c>
      <c r="CC25" s="26">
        <v>0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v>0</v>
      </c>
      <c r="CR25" s="26">
        <v>0</v>
      </c>
      <c r="CS25" s="26">
        <v>0</v>
      </c>
      <c r="CT25" s="26">
        <v>0</v>
      </c>
      <c r="CU25" s="26">
        <v>0</v>
      </c>
      <c r="CV25" s="26">
        <v>0</v>
      </c>
      <c r="CW25" s="26">
        <v>0</v>
      </c>
      <c r="CX25" s="26">
        <v>0</v>
      </c>
      <c r="CY25" s="26"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80.599999999999994</v>
      </c>
      <c r="DF25" s="24">
        <v>43132</v>
      </c>
      <c r="DG25" t="e">
        <f>VLOOKUP(D25,#REF!,2,FALSE)</f>
        <v>#REF!</v>
      </c>
    </row>
    <row r="26" spans="1:111" x14ac:dyDescent="0.25">
      <c r="A26" s="23" t="s">
        <v>192</v>
      </c>
      <c r="B26" s="23" t="s">
        <v>78</v>
      </c>
      <c r="C26" s="23" t="s">
        <v>213</v>
      </c>
      <c r="D26" s="23" t="s">
        <v>31</v>
      </c>
      <c r="E26" s="24">
        <v>43221</v>
      </c>
      <c r="F26" s="23" t="s">
        <v>194</v>
      </c>
      <c r="G26" s="23" t="s">
        <v>195</v>
      </c>
      <c r="H26" s="25">
        <v>31</v>
      </c>
      <c r="I26" s="26">
        <v>120</v>
      </c>
      <c r="J26" s="25">
        <v>0</v>
      </c>
      <c r="K26" s="25">
        <v>0</v>
      </c>
      <c r="L26" s="26">
        <v>88.36</v>
      </c>
      <c r="M26" s="24">
        <v>43070</v>
      </c>
      <c r="N26" s="25">
        <v>0.5</v>
      </c>
      <c r="O26" s="26">
        <v>509.71</v>
      </c>
      <c r="P26" s="26">
        <v>0</v>
      </c>
      <c r="Q26" s="26">
        <v>35.340000000000003</v>
      </c>
      <c r="R26" s="26">
        <v>53.01</v>
      </c>
      <c r="S26" s="26">
        <v>18.600000000000001</v>
      </c>
      <c r="T26" s="26">
        <v>88.35</v>
      </c>
      <c r="U26" s="26">
        <v>37.200000000000003</v>
      </c>
      <c r="V26" s="26">
        <v>0</v>
      </c>
      <c r="W26" s="26">
        <v>26.04</v>
      </c>
      <c r="X26" s="26">
        <v>39.06</v>
      </c>
      <c r="Y26" s="26">
        <v>65.099999999999994</v>
      </c>
      <c r="Z26" s="26">
        <v>0</v>
      </c>
      <c r="AA26" s="26">
        <v>9.3000000000000007</v>
      </c>
      <c r="AB26" s="26">
        <v>13.95</v>
      </c>
      <c r="AC26" s="26">
        <v>23.25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4">
        <v>43268</v>
      </c>
      <c r="BK26" s="23" t="s">
        <v>79</v>
      </c>
      <c r="BL26" s="26">
        <v>0</v>
      </c>
      <c r="BM26" s="26">
        <v>0</v>
      </c>
      <c r="BN26" s="26">
        <v>0</v>
      </c>
      <c r="BO26" s="26">
        <v>0</v>
      </c>
      <c r="BP26" s="26">
        <v>18.600000000000001</v>
      </c>
      <c r="BQ26" s="26">
        <v>0</v>
      </c>
      <c r="BR26" s="26">
        <v>37.200000000000003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  <c r="CS26" s="26">
        <v>0</v>
      </c>
      <c r="CT26" s="26">
        <v>0</v>
      </c>
      <c r="CU26" s="26">
        <v>0</v>
      </c>
      <c r="CV26" s="26">
        <v>0</v>
      </c>
      <c r="CW26" s="26">
        <v>0</v>
      </c>
      <c r="CX26" s="26">
        <v>0</v>
      </c>
      <c r="CY26" s="26">
        <v>0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80.599999999999994</v>
      </c>
      <c r="DF26" s="24">
        <v>43132</v>
      </c>
      <c r="DG26" t="e">
        <f>VLOOKUP(D26,#REF!,2,FALSE)</f>
        <v>#REF!</v>
      </c>
    </row>
    <row r="27" spans="1:111" x14ac:dyDescent="0.25">
      <c r="A27" s="23" t="s">
        <v>192</v>
      </c>
      <c r="B27" s="23" t="s">
        <v>78</v>
      </c>
      <c r="C27" s="23" t="s">
        <v>213</v>
      </c>
      <c r="D27" s="23" t="s">
        <v>36</v>
      </c>
      <c r="E27" s="24">
        <v>43221</v>
      </c>
      <c r="F27" s="23" t="s">
        <v>194</v>
      </c>
      <c r="G27" s="23" t="s">
        <v>195</v>
      </c>
      <c r="H27" s="25">
        <v>31</v>
      </c>
      <c r="I27" s="26">
        <v>92.35</v>
      </c>
      <c r="J27" s="25">
        <v>0</v>
      </c>
      <c r="K27" s="25">
        <v>0</v>
      </c>
      <c r="L27" s="26">
        <v>88.36</v>
      </c>
      <c r="M27" s="24">
        <v>43070</v>
      </c>
      <c r="N27" s="25">
        <v>0.5</v>
      </c>
      <c r="O27" s="26">
        <v>509.71</v>
      </c>
      <c r="P27" s="26">
        <v>0</v>
      </c>
      <c r="Q27" s="26">
        <v>27.2</v>
      </c>
      <c r="R27" s="26">
        <v>40.799999999999997</v>
      </c>
      <c r="S27" s="26">
        <v>14.31</v>
      </c>
      <c r="T27" s="26">
        <v>67.989999999999995</v>
      </c>
      <c r="U27" s="26">
        <v>28.63</v>
      </c>
      <c r="V27" s="26">
        <v>0</v>
      </c>
      <c r="W27" s="26">
        <v>20.04</v>
      </c>
      <c r="X27" s="26">
        <v>30.06</v>
      </c>
      <c r="Y27" s="26">
        <v>50.1</v>
      </c>
      <c r="Z27" s="26">
        <v>0</v>
      </c>
      <c r="AA27" s="26">
        <v>7.16</v>
      </c>
      <c r="AB27" s="26">
        <v>10.74</v>
      </c>
      <c r="AC27" s="26">
        <v>17.89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0</v>
      </c>
      <c r="BJ27" s="24">
        <v>43268</v>
      </c>
      <c r="BK27" s="23" t="s">
        <v>79</v>
      </c>
      <c r="BL27" s="26">
        <v>0</v>
      </c>
      <c r="BM27" s="26">
        <v>0</v>
      </c>
      <c r="BN27" s="26">
        <v>0</v>
      </c>
      <c r="BO27" s="26">
        <v>0</v>
      </c>
      <c r="BP27" s="26">
        <v>14.31</v>
      </c>
      <c r="BQ27" s="26">
        <v>0</v>
      </c>
      <c r="BR27" s="26">
        <v>28.63</v>
      </c>
      <c r="BS27" s="26">
        <v>0</v>
      </c>
      <c r="BT27" s="26">
        <v>0</v>
      </c>
      <c r="BU27" s="26"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>
        <v>0</v>
      </c>
      <c r="CB27" s="26">
        <v>0</v>
      </c>
      <c r="CC27" s="26">
        <v>0</v>
      </c>
      <c r="CD27" s="26">
        <v>0</v>
      </c>
      <c r="CE27" s="26">
        <v>0</v>
      </c>
      <c r="CF27" s="26">
        <v>0</v>
      </c>
      <c r="CG27" s="26">
        <v>0</v>
      </c>
      <c r="CH27" s="26">
        <v>0</v>
      </c>
      <c r="CI27" s="26">
        <v>0</v>
      </c>
      <c r="CJ27" s="26"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v>0</v>
      </c>
      <c r="CR27" s="26">
        <v>0</v>
      </c>
      <c r="CS27" s="26">
        <v>0</v>
      </c>
      <c r="CT27" s="26">
        <v>0</v>
      </c>
      <c r="CU27" s="26">
        <v>0</v>
      </c>
      <c r="CV27" s="26">
        <v>0</v>
      </c>
      <c r="CW27" s="26">
        <v>0</v>
      </c>
      <c r="CX27" s="26">
        <v>0</v>
      </c>
      <c r="CY27" s="26">
        <v>0</v>
      </c>
      <c r="CZ27" s="26">
        <v>0</v>
      </c>
      <c r="DA27" s="26">
        <v>0</v>
      </c>
      <c r="DB27" s="26">
        <v>0</v>
      </c>
      <c r="DC27" s="26">
        <v>0</v>
      </c>
      <c r="DD27" s="26">
        <v>0</v>
      </c>
      <c r="DE27" s="26">
        <v>80.599999999999994</v>
      </c>
      <c r="DF27" s="24">
        <v>43132</v>
      </c>
      <c r="DG27" t="e">
        <f>VLOOKUP(D27,#REF!,2,FALSE)</f>
        <v>#REF!</v>
      </c>
    </row>
    <row r="28" spans="1:111" x14ac:dyDescent="0.25">
      <c r="A28" s="23" t="s">
        <v>192</v>
      </c>
      <c r="B28" s="23" t="s">
        <v>78</v>
      </c>
      <c r="C28" s="23" t="s">
        <v>213</v>
      </c>
      <c r="D28" s="23" t="s">
        <v>32</v>
      </c>
      <c r="E28" s="24">
        <v>43221</v>
      </c>
      <c r="F28" s="23" t="s">
        <v>194</v>
      </c>
      <c r="G28" s="23" t="s">
        <v>195</v>
      </c>
      <c r="H28" s="25">
        <v>31</v>
      </c>
      <c r="I28" s="26">
        <v>120</v>
      </c>
      <c r="J28" s="25">
        <v>0</v>
      </c>
      <c r="K28" s="25">
        <v>0</v>
      </c>
      <c r="L28" s="26">
        <v>88.36</v>
      </c>
      <c r="M28" s="24">
        <v>43070</v>
      </c>
      <c r="N28" s="25">
        <v>0.5</v>
      </c>
      <c r="O28" s="26">
        <v>509.71</v>
      </c>
      <c r="P28" s="26">
        <v>0</v>
      </c>
      <c r="Q28" s="26">
        <v>35.340000000000003</v>
      </c>
      <c r="R28" s="26">
        <v>53.01</v>
      </c>
      <c r="S28" s="26">
        <v>18.600000000000001</v>
      </c>
      <c r="T28" s="26">
        <v>88.35</v>
      </c>
      <c r="U28" s="26">
        <v>37.200000000000003</v>
      </c>
      <c r="V28" s="26">
        <v>0</v>
      </c>
      <c r="W28" s="26">
        <v>26.04</v>
      </c>
      <c r="X28" s="26">
        <v>39.06</v>
      </c>
      <c r="Y28" s="26">
        <v>65.099999999999994</v>
      </c>
      <c r="Z28" s="26">
        <v>0</v>
      </c>
      <c r="AA28" s="26">
        <v>9.3000000000000007</v>
      </c>
      <c r="AB28" s="26">
        <v>13.95</v>
      </c>
      <c r="AC28" s="26">
        <v>23.25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4">
        <v>43268</v>
      </c>
      <c r="BK28" s="23" t="s">
        <v>79</v>
      </c>
      <c r="BL28" s="26">
        <v>0</v>
      </c>
      <c r="BM28" s="26">
        <v>0</v>
      </c>
      <c r="BN28" s="26">
        <v>0</v>
      </c>
      <c r="BO28" s="26">
        <v>0</v>
      </c>
      <c r="BP28" s="26">
        <v>18.600000000000001</v>
      </c>
      <c r="BQ28" s="26">
        <v>0</v>
      </c>
      <c r="BR28" s="26">
        <v>37.200000000000003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v>0</v>
      </c>
      <c r="CC28" s="26"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v>0</v>
      </c>
      <c r="CR28" s="26">
        <v>0</v>
      </c>
      <c r="CS28" s="26">
        <v>0</v>
      </c>
      <c r="CT28" s="26">
        <v>0</v>
      </c>
      <c r="CU28" s="26">
        <v>0</v>
      </c>
      <c r="CV28" s="26">
        <v>0</v>
      </c>
      <c r="CW28" s="26">
        <v>0</v>
      </c>
      <c r="CX28" s="26">
        <v>0</v>
      </c>
      <c r="CY28" s="26">
        <v>0</v>
      </c>
      <c r="CZ28" s="26">
        <v>0</v>
      </c>
      <c r="DA28" s="26">
        <v>0</v>
      </c>
      <c r="DB28" s="26">
        <v>0</v>
      </c>
      <c r="DC28" s="26">
        <v>0</v>
      </c>
      <c r="DD28" s="26">
        <v>0</v>
      </c>
      <c r="DE28" s="26">
        <v>80.599999999999994</v>
      </c>
      <c r="DF28" s="24">
        <v>43132</v>
      </c>
      <c r="DG28" t="e">
        <f>VLOOKUP(D28,#REF!,2,FALSE)</f>
        <v>#REF!</v>
      </c>
    </row>
    <row r="29" spans="1:111" x14ac:dyDescent="0.25">
      <c r="A29" s="23" t="s">
        <v>192</v>
      </c>
      <c r="B29" s="23" t="s">
        <v>78</v>
      </c>
      <c r="C29" s="23" t="s">
        <v>213</v>
      </c>
      <c r="D29" s="23" t="s">
        <v>63</v>
      </c>
      <c r="E29" s="24">
        <v>43221</v>
      </c>
      <c r="F29" s="23" t="s">
        <v>194</v>
      </c>
      <c r="G29" s="23" t="s">
        <v>195</v>
      </c>
      <c r="H29" s="25">
        <v>31</v>
      </c>
      <c r="I29" s="26">
        <v>92.36</v>
      </c>
      <c r="J29" s="25">
        <v>0</v>
      </c>
      <c r="K29" s="25">
        <v>0</v>
      </c>
      <c r="L29" s="26">
        <v>88.36</v>
      </c>
      <c r="M29" s="24">
        <v>43070</v>
      </c>
      <c r="N29" s="25">
        <v>0.5</v>
      </c>
      <c r="O29" s="26">
        <v>509.71</v>
      </c>
      <c r="P29" s="26">
        <v>0</v>
      </c>
      <c r="Q29" s="26">
        <v>27.2</v>
      </c>
      <c r="R29" s="26">
        <v>40.799999999999997</v>
      </c>
      <c r="S29" s="26">
        <v>14.32</v>
      </c>
      <c r="T29" s="26">
        <v>68</v>
      </c>
      <c r="U29" s="26">
        <v>28.63</v>
      </c>
      <c r="V29" s="26">
        <v>0</v>
      </c>
      <c r="W29" s="26">
        <v>20.04</v>
      </c>
      <c r="X29" s="26">
        <v>30.06</v>
      </c>
      <c r="Y29" s="26">
        <v>50.11</v>
      </c>
      <c r="Z29" s="26">
        <v>0</v>
      </c>
      <c r="AA29" s="26">
        <v>7.16</v>
      </c>
      <c r="AB29" s="26">
        <v>10.74</v>
      </c>
      <c r="AC29" s="26">
        <v>17.89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4">
        <v>43268</v>
      </c>
      <c r="BK29" s="23" t="s">
        <v>79</v>
      </c>
      <c r="BL29" s="26">
        <v>0</v>
      </c>
      <c r="BM29" s="26">
        <v>0</v>
      </c>
      <c r="BN29" s="26">
        <v>0</v>
      </c>
      <c r="BO29" s="26">
        <v>0</v>
      </c>
      <c r="BP29" s="26">
        <v>14.32</v>
      </c>
      <c r="BQ29" s="26">
        <v>0</v>
      </c>
      <c r="BR29" s="26">
        <v>28.63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v>0</v>
      </c>
      <c r="CC29" s="26">
        <v>0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0</v>
      </c>
      <c r="CJ29" s="26"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0</v>
      </c>
      <c r="CQ29" s="26">
        <v>0</v>
      </c>
      <c r="CR29" s="26">
        <v>0</v>
      </c>
      <c r="CS29" s="26">
        <v>0</v>
      </c>
      <c r="CT29" s="26">
        <v>0</v>
      </c>
      <c r="CU29" s="26">
        <v>0</v>
      </c>
      <c r="CV29" s="26">
        <v>0</v>
      </c>
      <c r="CW29" s="26">
        <v>0</v>
      </c>
      <c r="CX29" s="26">
        <v>0</v>
      </c>
      <c r="CY29" s="26">
        <v>0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80.599999999999994</v>
      </c>
      <c r="DF29" s="24">
        <v>43132</v>
      </c>
      <c r="DG29" t="e">
        <f>VLOOKUP(D29,#REF!,2,FALSE)</f>
        <v>#REF!</v>
      </c>
    </row>
    <row r="30" spans="1:111" x14ac:dyDescent="0.25">
      <c r="A30" s="23" t="s">
        <v>192</v>
      </c>
      <c r="B30" s="23" t="s">
        <v>78</v>
      </c>
      <c r="C30" s="23" t="s">
        <v>213</v>
      </c>
      <c r="D30" s="23" t="s">
        <v>9</v>
      </c>
      <c r="E30" s="24">
        <v>43221</v>
      </c>
      <c r="F30" s="23" t="s">
        <v>194</v>
      </c>
      <c r="G30" s="23" t="s">
        <v>195</v>
      </c>
      <c r="H30" s="25">
        <v>31</v>
      </c>
      <c r="I30" s="26">
        <v>97.75</v>
      </c>
      <c r="J30" s="25">
        <v>0</v>
      </c>
      <c r="K30" s="25">
        <v>0</v>
      </c>
      <c r="L30" s="26">
        <v>88.36</v>
      </c>
      <c r="M30" s="24">
        <v>43070</v>
      </c>
      <c r="N30" s="25">
        <v>0.5</v>
      </c>
      <c r="O30" s="26">
        <v>509.71</v>
      </c>
      <c r="P30" s="26">
        <v>0</v>
      </c>
      <c r="Q30" s="26">
        <v>28.79</v>
      </c>
      <c r="R30" s="26">
        <v>43.18</v>
      </c>
      <c r="S30" s="26">
        <v>15.15</v>
      </c>
      <c r="T30" s="26">
        <v>71.97</v>
      </c>
      <c r="U30" s="26">
        <v>30.3</v>
      </c>
      <c r="V30" s="26">
        <v>0</v>
      </c>
      <c r="W30" s="26">
        <v>21.21</v>
      </c>
      <c r="X30" s="26">
        <v>31.82</v>
      </c>
      <c r="Y30" s="26">
        <v>53.03</v>
      </c>
      <c r="Z30" s="26">
        <v>0</v>
      </c>
      <c r="AA30" s="26">
        <v>7.58</v>
      </c>
      <c r="AB30" s="26">
        <v>11.36</v>
      </c>
      <c r="AC30" s="26">
        <v>18.940000000000001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4">
        <v>43268</v>
      </c>
      <c r="BK30" s="23" t="s">
        <v>79</v>
      </c>
      <c r="BL30" s="26">
        <v>0</v>
      </c>
      <c r="BM30" s="26">
        <v>0</v>
      </c>
      <c r="BN30" s="26">
        <v>0</v>
      </c>
      <c r="BO30" s="26">
        <v>0</v>
      </c>
      <c r="BP30" s="26">
        <v>15.15</v>
      </c>
      <c r="BQ30" s="26">
        <v>0</v>
      </c>
      <c r="BR30" s="26">
        <v>30.3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  <c r="CS30" s="26">
        <v>0</v>
      </c>
      <c r="CT30" s="26">
        <v>0</v>
      </c>
      <c r="CU30" s="26">
        <v>0</v>
      </c>
      <c r="CV30" s="26">
        <v>0</v>
      </c>
      <c r="CW30" s="26">
        <v>0</v>
      </c>
      <c r="CX30" s="26">
        <v>0</v>
      </c>
      <c r="CY30" s="26">
        <v>0</v>
      </c>
      <c r="CZ30" s="26">
        <v>0</v>
      </c>
      <c r="DA30" s="26">
        <v>0</v>
      </c>
      <c r="DB30" s="26">
        <v>0</v>
      </c>
      <c r="DC30" s="26">
        <v>0</v>
      </c>
      <c r="DD30" s="26">
        <v>0</v>
      </c>
      <c r="DE30" s="26">
        <v>80.599999999999994</v>
      </c>
      <c r="DF30" s="24">
        <v>43132</v>
      </c>
      <c r="DG30" t="e">
        <f>VLOOKUP(D30,#REF!,2,FALSE)</f>
        <v>#REF!</v>
      </c>
    </row>
    <row r="31" spans="1:111" x14ac:dyDescent="0.25">
      <c r="A31" s="23" t="s">
        <v>192</v>
      </c>
      <c r="B31" s="23" t="s">
        <v>78</v>
      </c>
      <c r="C31" s="23" t="s">
        <v>213</v>
      </c>
      <c r="D31" s="23" t="s">
        <v>5</v>
      </c>
      <c r="E31" s="24">
        <v>43221</v>
      </c>
      <c r="F31" s="23" t="s">
        <v>194</v>
      </c>
      <c r="G31" s="23" t="s">
        <v>195</v>
      </c>
      <c r="H31" s="25">
        <v>31</v>
      </c>
      <c r="I31" s="26">
        <v>103.73</v>
      </c>
      <c r="J31" s="25">
        <v>0</v>
      </c>
      <c r="K31" s="25">
        <v>0</v>
      </c>
      <c r="L31" s="26">
        <v>88.36</v>
      </c>
      <c r="M31" s="24">
        <v>43070</v>
      </c>
      <c r="N31" s="25">
        <v>0.5</v>
      </c>
      <c r="O31" s="26">
        <v>509.71</v>
      </c>
      <c r="P31" s="26">
        <v>0</v>
      </c>
      <c r="Q31" s="26">
        <v>30.55</v>
      </c>
      <c r="R31" s="26">
        <v>45.82</v>
      </c>
      <c r="S31" s="26">
        <v>16.079999999999998</v>
      </c>
      <c r="T31" s="26">
        <v>76.37</v>
      </c>
      <c r="U31" s="26">
        <v>32.159999999999997</v>
      </c>
      <c r="V31" s="26">
        <v>0</v>
      </c>
      <c r="W31" s="26">
        <v>22.51</v>
      </c>
      <c r="X31" s="26">
        <v>33.76</v>
      </c>
      <c r="Y31" s="26">
        <v>56.27</v>
      </c>
      <c r="Z31" s="26">
        <v>0</v>
      </c>
      <c r="AA31" s="26">
        <v>8.0399999999999991</v>
      </c>
      <c r="AB31" s="26">
        <v>12.06</v>
      </c>
      <c r="AC31" s="26">
        <v>20.100000000000001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4">
        <v>43268</v>
      </c>
      <c r="BK31" s="23" t="s">
        <v>79</v>
      </c>
      <c r="BL31" s="26">
        <v>0</v>
      </c>
      <c r="BM31" s="26">
        <v>0</v>
      </c>
      <c r="BN31" s="26">
        <v>0</v>
      </c>
      <c r="BO31" s="26">
        <v>0</v>
      </c>
      <c r="BP31" s="26">
        <v>16.079999999999998</v>
      </c>
      <c r="BQ31" s="26">
        <v>0</v>
      </c>
      <c r="BR31" s="26">
        <v>32.159999999999997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>
        <v>0</v>
      </c>
      <c r="CB31" s="26">
        <v>0</v>
      </c>
      <c r="CC31" s="26">
        <v>0</v>
      </c>
      <c r="CD31" s="26">
        <v>0</v>
      </c>
      <c r="CE31" s="26">
        <v>0</v>
      </c>
      <c r="CF31" s="26">
        <v>0</v>
      </c>
      <c r="CG31" s="26">
        <v>0</v>
      </c>
      <c r="CH31" s="26">
        <v>0</v>
      </c>
      <c r="CI31" s="26">
        <v>0</v>
      </c>
      <c r="CJ31" s="26">
        <v>0</v>
      </c>
      <c r="CK31" s="26">
        <v>0</v>
      </c>
      <c r="CL31" s="26">
        <v>0</v>
      </c>
      <c r="CM31" s="26">
        <v>0</v>
      </c>
      <c r="CN31" s="26">
        <v>0</v>
      </c>
      <c r="CO31" s="26">
        <v>0</v>
      </c>
      <c r="CP31" s="26">
        <v>0</v>
      </c>
      <c r="CQ31" s="26">
        <v>0</v>
      </c>
      <c r="CR31" s="26">
        <v>0</v>
      </c>
      <c r="CS31" s="26">
        <v>0</v>
      </c>
      <c r="CT31" s="26">
        <v>0</v>
      </c>
      <c r="CU31" s="26">
        <v>0</v>
      </c>
      <c r="CV31" s="26">
        <v>0</v>
      </c>
      <c r="CW31" s="26">
        <v>0</v>
      </c>
      <c r="CX31" s="26">
        <v>0</v>
      </c>
      <c r="CY31" s="26">
        <v>0</v>
      </c>
      <c r="CZ31" s="26">
        <v>0</v>
      </c>
      <c r="DA31" s="26">
        <v>0</v>
      </c>
      <c r="DB31" s="26">
        <v>0</v>
      </c>
      <c r="DC31" s="26">
        <v>0</v>
      </c>
      <c r="DD31" s="26">
        <v>0</v>
      </c>
      <c r="DE31" s="26">
        <v>80.599999999999994</v>
      </c>
      <c r="DF31" s="24">
        <v>43132</v>
      </c>
      <c r="DG31" t="e">
        <f>VLOOKUP(D31,#REF!,2,FALSE)</f>
        <v>#REF!</v>
      </c>
    </row>
    <row r="32" spans="1:111" x14ac:dyDescent="0.25">
      <c r="A32" s="23" t="s">
        <v>192</v>
      </c>
      <c r="B32" s="23" t="s">
        <v>78</v>
      </c>
      <c r="C32" s="23" t="s">
        <v>213</v>
      </c>
      <c r="D32" s="23" t="s">
        <v>28</v>
      </c>
      <c r="E32" s="24">
        <v>43221</v>
      </c>
      <c r="F32" s="23" t="s">
        <v>194</v>
      </c>
      <c r="G32" s="23" t="s">
        <v>195</v>
      </c>
      <c r="H32" s="25">
        <v>31</v>
      </c>
      <c r="I32" s="26">
        <v>120</v>
      </c>
      <c r="J32" s="25">
        <v>0</v>
      </c>
      <c r="K32" s="25">
        <v>0</v>
      </c>
      <c r="L32" s="26">
        <v>88.36</v>
      </c>
      <c r="M32" s="24">
        <v>43070</v>
      </c>
      <c r="N32" s="25">
        <v>0.5</v>
      </c>
      <c r="O32" s="26">
        <v>509.71</v>
      </c>
      <c r="P32" s="26">
        <v>0</v>
      </c>
      <c r="Q32" s="26">
        <v>35.340000000000003</v>
      </c>
      <c r="R32" s="26">
        <v>53.01</v>
      </c>
      <c r="S32" s="26">
        <v>18.600000000000001</v>
      </c>
      <c r="T32" s="26">
        <v>88.35</v>
      </c>
      <c r="U32" s="26">
        <v>37.200000000000003</v>
      </c>
      <c r="V32" s="26">
        <v>0</v>
      </c>
      <c r="W32" s="26">
        <v>26.04</v>
      </c>
      <c r="X32" s="26">
        <v>39.06</v>
      </c>
      <c r="Y32" s="26">
        <v>65.099999999999994</v>
      </c>
      <c r="Z32" s="26">
        <v>0</v>
      </c>
      <c r="AA32" s="26">
        <v>9.3000000000000007</v>
      </c>
      <c r="AB32" s="26">
        <v>13.95</v>
      </c>
      <c r="AC32" s="26">
        <v>23.25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4">
        <v>43268</v>
      </c>
      <c r="BK32" s="23" t="s">
        <v>79</v>
      </c>
      <c r="BL32" s="26">
        <v>0</v>
      </c>
      <c r="BM32" s="26">
        <v>0</v>
      </c>
      <c r="BN32" s="26">
        <v>0</v>
      </c>
      <c r="BO32" s="26">
        <v>0</v>
      </c>
      <c r="BP32" s="26">
        <v>18.600000000000001</v>
      </c>
      <c r="BQ32" s="26">
        <v>0</v>
      </c>
      <c r="BR32" s="26">
        <v>37.200000000000003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80.599999999999994</v>
      </c>
      <c r="DF32" s="24">
        <v>43132</v>
      </c>
      <c r="DG32" t="e">
        <f>VLOOKUP(D32,#REF!,2,FALSE)</f>
        <v>#REF!</v>
      </c>
    </row>
    <row r="33" spans="1:111" x14ac:dyDescent="0.25">
      <c r="A33" s="23" t="s">
        <v>192</v>
      </c>
      <c r="B33" s="23" t="s">
        <v>78</v>
      </c>
      <c r="C33" s="23" t="s">
        <v>213</v>
      </c>
      <c r="D33" s="23" t="s">
        <v>35</v>
      </c>
      <c r="E33" s="24">
        <v>43221</v>
      </c>
      <c r="F33" s="23" t="s">
        <v>194</v>
      </c>
      <c r="G33" s="23" t="s">
        <v>195</v>
      </c>
      <c r="H33" s="25">
        <v>31</v>
      </c>
      <c r="I33" s="26">
        <v>120</v>
      </c>
      <c r="J33" s="25">
        <v>0</v>
      </c>
      <c r="K33" s="25">
        <v>0</v>
      </c>
      <c r="L33" s="26">
        <v>88.36</v>
      </c>
      <c r="M33" s="24">
        <v>43070</v>
      </c>
      <c r="N33" s="25">
        <v>0.5</v>
      </c>
      <c r="O33" s="26">
        <v>509.71</v>
      </c>
      <c r="P33" s="26">
        <v>0</v>
      </c>
      <c r="Q33" s="26">
        <v>35.340000000000003</v>
      </c>
      <c r="R33" s="26">
        <v>53.01</v>
      </c>
      <c r="S33" s="26">
        <v>18.600000000000001</v>
      </c>
      <c r="T33" s="26">
        <v>88.35</v>
      </c>
      <c r="U33" s="26">
        <v>37.200000000000003</v>
      </c>
      <c r="V33" s="26">
        <v>0</v>
      </c>
      <c r="W33" s="26">
        <v>26.04</v>
      </c>
      <c r="X33" s="26">
        <v>39.06</v>
      </c>
      <c r="Y33" s="26">
        <v>65.099999999999994</v>
      </c>
      <c r="Z33" s="26">
        <v>0</v>
      </c>
      <c r="AA33" s="26">
        <v>9.3000000000000007</v>
      </c>
      <c r="AB33" s="26">
        <v>13.95</v>
      </c>
      <c r="AC33" s="26">
        <v>23.25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4">
        <v>43268</v>
      </c>
      <c r="BK33" s="23" t="s">
        <v>79</v>
      </c>
      <c r="BL33" s="26">
        <v>0</v>
      </c>
      <c r="BM33" s="26">
        <v>0</v>
      </c>
      <c r="BN33" s="26">
        <v>0</v>
      </c>
      <c r="BO33" s="26">
        <v>0</v>
      </c>
      <c r="BP33" s="26">
        <v>18.600000000000001</v>
      </c>
      <c r="BQ33" s="26">
        <v>0</v>
      </c>
      <c r="BR33" s="26">
        <v>37.200000000000003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v>0</v>
      </c>
      <c r="CC33" s="26">
        <v>0</v>
      </c>
      <c r="CD33" s="26">
        <v>0</v>
      </c>
      <c r="CE33" s="26">
        <v>0</v>
      </c>
      <c r="CF33" s="26">
        <v>0</v>
      </c>
      <c r="CG33" s="26">
        <v>0</v>
      </c>
      <c r="CH33" s="26">
        <v>0</v>
      </c>
      <c r="CI33" s="26">
        <v>0</v>
      </c>
      <c r="CJ33" s="26"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</v>
      </c>
      <c r="CQ33" s="26">
        <v>0</v>
      </c>
      <c r="CR33" s="26">
        <v>0</v>
      </c>
      <c r="CS33" s="26">
        <v>0</v>
      </c>
      <c r="CT33" s="26">
        <v>0</v>
      </c>
      <c r="CU33" s="26">
        <v>0</v>
      </c>
      <c r="CV33" s="26">
        <v>0</v>
      </c>
      <c r="CW33" s="26">
        <v>0</v>
      </c>
      <c r="CX33" s="26">
        <v>0</v>
      </c>
      <c r="CY33" s="26">
        <v>0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80.599999999999994</v>
      </c>
      <c r="DF33" s="24">
        <v>43132</v>
      </c>
      <c r="DG33" t="e">
        <f>VLOOKUP(D33,#REF!,2,FALSE)</f>
        <v>#REF!</v>
      </c>
    </row>
    <row r="34" spans="1:111" x14ac:dyDescent="0.25">
      <c r="A34" s="23" t="s">
        <v>192</v>
      </c>
      <c r="B34" s="23" t="s">
        <v>78</v>
      </c>
      <c r="C34" s="23" t="s">
        <v>213</v>
      </c>
      <c r="D34" s="23" t="s">
        <v>43</v>
      </c>
      <c r="E34" s="24">
        <v>43221</v>
      </c>
      <c r="F34" s="23" t="s">
        <v>194</v>
      </c>
      <c r="G34" s="23" t="s">
        <v>195</v>
      </c>
      <c r="H34" s="25">
        <v>31</v>
      </c>
      <c r="I34" s="26">
        <v>120</v>
      </c>
      <c r="J34" s="25">
        <v>0</v>
      </c>
      <c r="K34" s="25">
        <v>0</v>
      </c>
      <c r="L34" s="26">
        <v>88.36</v>
      </c>
      <c r="M34" s="24">
        <v>43070</v>
      </c>
      <c r="N34" s="25">
        <v>0.5</v>
      </c>
      <c r="O34" s="26">
        <v>509.71</v>
      </c>
      <c r="P34" s="26">
        <v>0</v>
      </c>
      <c r="Q34" s="26">
        <v>35.340000000000003</v>
      </c>
      <c r="R34" s="26">
        <v>53.01</v>
      </c>
      <c r="S34" s="26">
        <v>18.600000000000001</v>
      </c>
      <c r="T34" s="26">
        <v>88.35</v>
      </c>
      <c r="U34" s="26">
        <v>37.200000000000003</v>
      </c>
      <c r="V34" s="26">
        <v>0</v>
      </c>
      <c r="W34" s="26">
        <v>26.04</v>
      </c>
      <c r="X34" s="26">
        <v>39.06</v>
      </c>
      <c r="Y34" s="26">
        <v>65.099999999999994</v>
      </c>
      <c r="Z34" s="26">
        <v>0</v>
      </c>
      <c r="AA34" s="26">
        <v>9.3000000000000007</v>
      </c>
      <c r="AB34" s="26">
        <v>13.95</v>
      </c>
      <c r="AC34" s="26">
        <v>23.25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4">
        <v>43268</v>
      </c>
      <c r="BK34" s="23" t="s">
        <v>79</v>
      </c>
      <c r="BL34" s="26">
        <v>0</v>
      </c>
      <c r="BM34" s="26">
        <v>0</v>
      </c>
      <c r="BN34" s="26">
        <v>0</v>
      </c>
      <c r="BO34" s="26">
        <v>0</v>
      </c>
      <c r="BP34" s="26">
        <v>18.600000000000001</v>
      </c>
      <c r="BQ34" s="26">
        <v>0</v>
      </c>
      <c r="BR34" s="26">
        <v>37.200000000000003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  <c r="CC34" s="26"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  <c r="CS34" s="26">
        <v>0</v>
      </c>
      <c r="CT34" s="26">
        <v>0</v>
      </c>
      <c r="CU34" s="26">
        <v>0</v>
      </c>
      <c r="CV34" s="26">
        <v>0</v>
      </c>
      <c r="CW34" s="26">
        <v>0</v>
      </c>
      <c r="CX34" s="26">
        <v>0</v>
      </c>
      <c r="CY34" s="26">
        <v>0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80.599999999999994</v>
      </c>
      <c r="DF34" s="24">
        <v>43132</v>
      </c>
      <c r="DG34" t="e">
        <f>VLOOKUP(D34,#REF!,2,FALSE)</f>
        <v>#REF!</v>
      </c>
    </row>
    <row r="35" spans="1:111" x14ac:dyDescent="0.25">
      <c r="A35" s="23" t="s">
        <v>192</v>
      </c>
      <c r="B35" s="23" t="s">
        <v>78</v>
      </c>
      <c r="C35" s="23" t="s">
        <v>213</v>
      </c>
      <c r="D35" s="23" t="s">
        <v>16</v>
      </c>
      <c r="E35" s="24">
        <v>43221</v>
      </c>
      <c r="F35" s="23" t="s">
        <v>194</v>
      </c>
      <c r="G35" s="23" t="s">
        <v>195</v>
      </c>
      <c r="H35" s="25">
        <v>31</v>
      </c>
      <c r="I35" s="26">
        <v>97.75</v>
      </c>
      <c r="J35" s="25">
        <v>0</v>
      </c>
      <c r="K35" s="25">
        <v>0</v>
      </c>
      <c r="L35" s="26">
        <v>88.36</v>
      </c>
      <c r="M35" s="24">
        <v>43070</v>
      </c>
      <c r="N35" s="25">
        <v>0.5</v>
      </c>
      <c r="O35" s="26">
        <v>509.71</v>
      </c>
      <c r="P35" s="26">
        <v>0</v>
      </c>
      <c r="Q35" s="26">
        <v>28.79</v>
      </c>
      <c r="R35" s="26">
        <v>43.18</v>
      </c>
      <c r="S35" s="26">
        <v>15.15</v>
      </c>
      <c r="T35" s="26">
        <v>71.97</v>
      </c>
      <c r="U35" s="26">
        <v>30.3</v>
      </c>
      <c r="V35" s="26">
        <v>0</v>
      </c>
      <c r="W35" s="26">
        <v>21.21</v>
      </c>
      <c r="X35" s="26">
        <v>31.82</v>
      </c>
      <c r="Y35" s="26">
        <v>53.03</v>
      </c>
      <c r="Z35" s="26">
        <v>0</v>
      </c>
      <c r="AA35" s="26">
        <v>7.58</v>
      </c>
      <c r="AB35" s="26">
        <v>11.36</v>
      </c>
      <c r="AC35" s="26">
        <v>18.940000000000001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4">
        <v>43268</v>
      </c>
      <c r="BK35" s="23" t="s">
        <v>79</v>
      </c>
      <c r="BL35" s="26">
        <v>0</v>
      </c>
      <c r="BM35" s="26">
        <v>0</v>
      </c>
      <c r="BN35" s="26">
        <v>0</v>
      </c>
      <c r="BO35" s="26">
        <v>0</v>
      </c>
      <c r="BP35" s="26">
        <v>15.15</v>
      </c>
      <c r="BQ35" s="26">
        <v>0</v>
      </c>
      <c r="BR35" s="26">
        <v>30.3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v>0</v>
      </c>
      <c r="CC35" s="26">
        <v>0</v>
      </c>
      <c r="CD35" s="26">
        <v>0</v>
      </c>
      <c r="CE35" s="26">
        <v>0</v>
      </c>
      <c r="CF35" s="26">
        <v>0</v>
      </c>
      <c r="CG35" s="26">
        <v>0</v>
      </c>
      <c r="CH35" s="26">
        <v>0</v>
      </c>
      <c r="CI35" s="26">
        <v>0</v>
      </c>
      <c r="CJ35" s="26">
        <v>0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0</v>
      </c>
      <c r="CQ35" s="26">
        <v>0</v>
      </c>
      <c r="CR35" s="26">
        <v>0</v>
      </c>
      <c r="CS35" s="26">
        <v>0</v>
      </c>
      <c r="CT35" s="26">
        <v>0</v>
      </c>
      <c r="CU35" s="26">
        <v>0</v>
      </c>
      <c r="CV35" s="26">
        <v>0</v>
      </c>
      <c r="CW35" s="26">
        <v>0</v>
      </c>
      <c r="CX35" s="26">
        <v>0</v>
      </c>
      <c r="CY35" s="26">
        <v>0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80.599999999999994</v>
      </c>
      <c r="DF35" s="24">
        <v>43132</v>
      </c>
      <c r="DG35" t="e">
        <f>VLOOKUP(D35,#REF!,2,FALSE)</f>
        <v>#REF!</v>
      </c>
    </row>
    <row r="36" spans="1:111" x14ac:dyDescent="0.25">
      <c r="A36" s="23" t="s">
        <v>192</v>
      </c>
      <c r="B36" s="23" t="s">
        <v>78</v>
      </c>
      <c r="C36" s="23" t="s">
        <v>213</v>
      </c>
      <c r="D36" s="23" t="s">
        <v>17</v>
      </c>
      <c r="E36" s="24">
        <v>43221</v>
      </c>
      <c r="F36" s="23" t="s">
        <v>194</v>
      </c>
      <c r="G36" s="23" t="s">
        <v>195</v>
      </c>
      <c r="H36" s="25">
        <v>31</v>
      </c>
      <c r="I36" s="26">
        <v>92.35</v>
      </c>
      <c r="J36" s="25">
        <v>0</v>
      </c>
      <c r="K36" s="25">
        <v>0</v>
      </c>
      <c r="L36" s="26">
        <v>88.36</v>
      </c>
      <c r="M36" s="24">
        <v>43070</v>
      </c>
      <c r="N36" s="25">
        <v>0.5</v>
      </c>
      <c r="O36" s="26">
        <v>509.71</v>
      </c>
      <c r="P36" s="26">
        <v>0</v>
      </c>
      <c r="Q36" s="26">
        <v>27.2</v>
      </c>
      <c r="R36" s="26">
        <v>40.799999999999997</v>
      </c>
      <c r="S36" s="26">
        <v>14.31</v>
      </c>
      <c r="T36" s="26">
        <v>67.989999999999995</v>
      </c>
      <c r="U36" s="26">
        <v>28.63</v>
      </c>
      <c r="V36" s="26">
        <v>0</v>
      </c>
      <c r="W36" s="26">
        <v>20.04</v>
      </c>
      <c r="X36" s="26">
        <v>30.06</v>
      </c>
      <c r="Y36" s="26">
        <v>50.1</v>
      </c>
      <c r="Z36" s="26">
        <v>0</v>
      </c>
      <c r="AA36" s="26">
        <v>7.16</v>
      </c>
      <c r="AB36" s="26">
        <v>10.74</v>
      </c>
      <c r="AC36" s="26">
        <v>17.89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4">
        <v>43268</v>
      </c>
      <c r="BK36" s="23" t="s">
        <v>79</v>
      </c>
      <c r="BL36" s="26">
        <v>0</v>
      </c>
      <c r="BM36" s="26">
        <v>0</v>
      </c>
      <c r="BN36" s="26">
        <v>0</v>
      </c>
      <c r="BO36" s="26">
        <v>0</v>
      </c>
      <c r="BP36" s="26">
        <v>14.31</v>
      </c>
      <c r="BQ36" s="26">
        <v>0</v>
      </c>
      <c r="BR36" s="26">
        <v>28.63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  <c r="CS36" s="26">
        <v>0</v>
      </c>
      <c r="CT36" s="26">
        <v>0</v>
      </c>
      <c r="CU36" s="26">
        <v>0</v>
      </c>
      <c r="CV36" s="26">
        <v>0</v>
      </c>
      <c r="CW36" s="26">
        <v>0</v>
      </c>
      <c r="CX36" s="26">
        <v>0</v>
      </c>
      <c r="CY36" s="26">
        <v>0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80.599999999999994</v>
      </c>
      <c r="DF36" s="24">
        <v>43132</v>
      </c>
      <c r="DG36" t="e">
        <f>VLOOKUP(D36,#REF!,2,FALSE)</f>
        <v>#REF!</v>
      </c>
    </row>
    <row r="37" spans="1:111" x14ac:dyDescent="0.25">
      <c r="A37" s="23" t="s">
        <v>192</v>
      </c>
      <c r="B37" s="23" t="s">
        <v>78</v>
      </c>
      <c r="C37" s="23" t="s">
        <v>213</v>
      </c>
      <c r="D37" s="23" t="s">
        <v>24</v>
      </c>
      <c r="E37" s="24">
        <v>43221</v>
      </c>
      <c r="F37" s="23" t="s">
        <v>194</v>
      </c>
      <c r="G37" s="23" t="s">
        <v>195</v>
      </c>
      <c r="H37" s="25">
        <v>31</v>
      </c>
      <c r="I37" s="26">
        <v>120</v>
      </c>
      <c r="J37" s="25">
        <v>0</v>
      </c>
      <c r="K37" s="25">
        <v>0</v>
      </c>
      <c r="L37" s="26">
        <v>88.36</v>
      </c>
      <c r="M37" s="24">
        <v>43070</v>
      </c>
      <c r="N37" s="25">
        <v>0.5</v>
      </c>
      <c r="O37" s="26">
        <v>509.71</v>
      </c>
      <c r="P37" s="26">
        <v>0</v>
      </c>
      <c r="Q37" s="26">
        <v>35.340000000000003</v>
      </c>
      <c r="R37" s="26">
        <v>53.01</v>
      </c>
      <c r="S37" s="26">
        <v>18.600000000000001</v>
      </c>
      <c r="T37" s="26">
        <v>88.35</v>
      </c>
      <c r="U37" s="26">
        <v>37.200000000000003</v>
      </c>
      <c r="V37" s="26">
        <v>0</v>
      </c>
      <c r="W37" s="26">
        <v>26.04</v>
      </c>
      <c r="X37" s="26">
        <v>39.06</v>
      </c>
      <c r="Y37" s="26">
        <v>65.099999999999994</v>
      </c>
      <c r="Z37" s="26">
        <v>0</v>
      </c>
      <c r="AA37" s="26">
        <v>9.3000000000000007</v>
      </c>
      <c r="AB37" s="26">
        <v>13.95</v>
      </c>
      <c r="AC37" s="26">
        <v>23.25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v>0</v>
      </c>
      <c r="AJ37" s="26"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4">
        <v>43268</v>
      </c>
      <c r="BK37" s="23" t="s">
        <v>79</v>
      </c>
      <c r="BL37" s="26">
        <v>0</v>
      </c>
      <c r="BM37" s="26">
        <v>0</v>
      </c>
      <c r="BN37" s="26">
        <v>0</v>
      </c>
      <c r="BO37" s="26">
        <v>0</v>
      </c>
      <c r="BP37" s="26">
        <v>18.600000000000001</v>
      </c>
      <c r="BQ37" s="26">
        <v>0</v>
      </c>
      <c r="BR37" s="26">
        <v>37.200000000000003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>
        <v>0</v>
      </c>
      <c r="CB37" s="26">
        <v>0</v>
      </c>
      <c r="CC37" s="26">
        <v>0</v>
      </c>
      <c r="CD37" s="26">
        <v>0</v>
      </c>
      <c r="CE37" s="26">
        <v>0</v>
      </c>
      <c r="CF37" s="26">
        <v>0</v>
      </c>
      <c r="CG37" s="26">
        <v>0</v>
      </c>
      <c r="CH37" s="26">
        <v>0</v>
      </c>
      <c r="CI37" s="26">
        <v>0</v>
      </c>
      <c r="CJ37" s="26"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  <c r="CQ37" s="26">
        <v>0</v>
      </c>
      <c r="CR37" s="26">
        <v>0</v>
      </c>
      <c r="CS37" s="26">
        <v>0</v>
      </c>
      <c r="CT37" s="26">
        <v>0</v>
      </c>
      <c r="CU37" s="26">
        <v>0</v>
      </c>
      <c r="CV37" s="26">
        <v>0</v>
      </c>
      <c r="CW37" s="26">
        <v>0</v>
      </c>
      <c r="CX37" s="26">
        <v>0</v>
      </c>
      <c r="CY37" s="26">
        <v>0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80.599999999999994</v>
      </c>
      <c r="DF37" s="24">
        <v>43132</v>
      </c>
      <c r="DG37" t="e">
        <f>VLOOKUP(D37,#REF!,2,FALSE)</f>
        <v>#REF!</v>
      </c>
    </row>
    <row r="38" spans="1:111" x14ac:dyDescent="0.25">
      <c r="A38" s="23" t="s">
        <v>192</v>
      </c>
      <c r="B38" s="23" t="s">
        <v>78</v>
      </c>
      <c r="C38" s="23" t="s">
        <v>213</v>
      </c>
      <c r="D38" s="23" t="s">
        <v>12</v>
      </c>
      <c r="E38" s="24">
        <v>43221</v>
      </c>
      <c r="F38" s="23" t="s">
        <v>194</v>
      </c>
      <c r="G38" s="23" t="s">
        <v>195</v>
      </c>
      <c r="H38" s="25">
        <v>31</v>
      </c>
      <c r="I38" s="26">
        <v>800.02</v>
      </c>
      <c r="J38" s="25">
        <v>0</v>
      </c>
      <c r="K38" s="25">
        <v>0</v>
      </c>
      <c r="L38" s="26">
        <v>88.36</v>
      </c>
      <c r="M38" s="24">
        <v>43070</v>
      </c>
      <c r="N38" s="25">
        <v>0.5</v>
      </c>
      <c r="O38" s="26">
        <v>509.71</v>
      </c>
      <c r="P38" s="26">
        <v>259.57</v>
      </c>
      <c r="Q38" s="26">
        <v>235.6</v>
      </c>
      <c r="R38" s="26">
        <v>353.41</v>
      </c>
      <c r="S38" s="26">
        <v>124</v>
      </c>
      <c r="T38" s="26">
        <v>589.01</v>
      </c>
      <c r="U38" s="26">
        <v>248.01</v>
      </c>
      <c r="V38" s="26">
        <v>190.35</v>
      </c>
      <c r="W38" s="26">
        <v>173.6</v>
      </c>
      <c r="X38" s="26">
        <v>260.41000000000003</v>
      </c>
      <c r="Y38" s="26">
        <v>434.01</v>
      </c>
      <c r="Z38" s="26">
        <v>69.22</v>
      </c>
      <c r="AA38" s="26">
        <v>62</v>
      </c>
      <c r="AB38" s="26">
        <v>93</v>
      </c>
      <c r="AC38" s="26">
        <v>155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4">
        <v>43268</v>
      </c>
      <c r="BK38" s="23" t="s">
        <v>79</v>
      </c>
      <c r="BL38" s="26">
        <v>0</v>
      </c>
      <c r="BM38" s="26">
        <v>0</v>
      </c>
      <c r="BN38" s="26">
        <v>0</v>
      </c>
      <c r="BO38" s="26">
        <v>0</v>
      </c>
      <c r="BP38" s="26">
        <v>124</v>
      </c>
      <c r="BQ38" s="26">
        <v>0</v>
      </c>
      <c r="BR38" s="26">
        <v>248.01</v>
      </c>
      <c r="BS38" s="26">
        <v>69.22</v>
      </c>
      <c r="BT38" s="26">
        <v>0</v>
      </c>
      <c r="BU38" s="26">
        <v>0</v>
      </c>
      <c r="BV38" s="26">
        <v>0</v>
      </c>
      <c r="BW38" s="26">
        <v>190.35</v>
      </c>
      <c r="BX38" s="26">
        <v>0</v>
      </c>
      <c r="BY38" s="26">
        <v>0</v>
      </c>
      <c r="BZ38" s="26">
        <v>0</v>
      </c>
      <c r="CA38" s="26">
        <v>0</v>
      </c>
      <c r="CB38" s="26">
        <v>0</v>
      </c>
      <c r="CC38" s="26"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  <c r="CS38" s="26">
        <v>0</v>
      </c>
      <c r="CT38" s="26">
        <v>0</v>
      </c>
      <c r="CU38" s="26">
        <v>0</v>
      </c>
      <c r="CV38" s="26">
        <v>0</v>
      </c>
      <c r="CW38" s="26">
        <v>0</v>
      </c>
      <c r="CX38" s="26">
        <v>0</v>
      </c>
      <c r="CY38" s="26">
        <v>0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80.599999999999994</v>
      </c>
      <c r="DF38" s="24">
        <v>43132</v>
      </c>
      <c r="DG38" t="e">
        <f>VLOOKUP(D38,#REF!,2,FALSE)</f>
        <v>#REF!</v>
      </c>
    </row>
    <row r="39" spans="1:111" x14ac:dyDescent="0.25">
      <c r="A39" s="23" t="s">
        <v>192</v>
      </c>
      <c r="B39" s="23" t="s">
        <v>78</v>
      </c>
      <c r="C39" s="23" t="s">
        <v>213</v>
      </c>
      <c r="D39" s="23" t="s">
        <v>53</v>
      </c>
      <c r="E39" s="24">
        <v>43221</v>
      </c>
      <c r="F39" s="23" t="s">
        <v>194</v>
      </c>
      <c r="G39" s="23" t="s">
        <v>195</v>
      </c>
      <c r="H39" s="25">
        <v>31</v>
      </c>
      <c r="I39" s="26">
        <v>120</v>
      </c>
      <c r="J39" s="25">
        <v>0</v>
      </c>
      <c r="K39" s="25">
        <v>0</v>
      </c>
      <c r="L39" s="26">
        <v>88.36</v>
      </c>
      <c r="M39" s="24">
        <v>43070</v>
      </c>
      <c r="N39" s="25">
        <v>0.5</v>
      </c>
      <c r="O39" s="26">
        <v>509.71</v>
      </c>
      <c r="P39" s="26">
        <v>0</v>
      </c>
      <c r="Q39" s="26">
        <v>35.340000000000003</v>
      </c>
      <c r="R39" s="26">
        <v>53.01</v>
      </c>
      <c r="S39" s="26">
        <v>18.600000000000001</v>
      </c>
      <c r="T39" s="26">
        <v>88.35</v>
      </c>
      <c r="U39" s="26">
        <v>37.200000000000003</v>
      </c>
      <c r="V39" s="26">
        <v>0</v>
      </c>
      <c r="W39" s="26">
        <v>26.04</v>
      </c>
      <c r="X39" s="26">
        <v>39.06</v>
      </c>
      <c r="Y39" s="26">
        <v>65.099999999999994</v>
      </c>
      <c r="Z39" s="26">
        <v>0</v>
      </c>
      <c r="AA39" s="26">
        <v>9.3000000000000007</v>
      </c>
      <c r="AB39" s="26">
        <v>13.95</v>
      </c>
      <c r="AC39" s="26">
        <v>23.25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4">
        <v>43268</v>
      </c>
      <c r="BK39" s="23" t="s">
        <v>203</v>
      </c>
      <c r="BL39" s="26">
        <v>0</v>
      </c>
      <c r="BM39" s="26">
        <v>0</v>
      </c>
      <c r="BN39" s="26">
        <v>0</v>
      </c>
      <c r="BO39" s="26">
        <v>0</v>
      </c>
      <c r="BP39" s="26">
        <v>18.600000000000001</v>
      </c>
      <c r="BQ39" s="26">
        <v>0</v>
      </c>
      <c r="BR39" s="26">
        <v>37.200000000000003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>
        <v>0</v>
      </c>
      <c r="CB39" s="26">
        <v>0</v>
      </c>
      <c r="CC39" s="26">
        <v>0</v>
      </c>
      <c r="CD39" s="26">
        <v>0</v>
      </c>
      <c r="CE39" s="26">
        <v>0</v>
      </c>
      <c r="CF39" s="26">
        <v>0</v>
      </c>
      <c r="CG39" s="26">
        <v>0</v>
      </c>
      <c r="CH39" s="26">
        <v>0</v>
      </c>
      <c r="CI39" s="26">
        <v>0</v>
      </c>
      <c r="CJ39" s="26">
        <v>0</v>
      </c>
      <c r="CK39" s="26">
        <v>0</v>
      </c>
      <c r="CL39" s="26">
        <v>0</v>
      </c>
      <c r="CM39" s="26">
        <v>0</v>
      </c>
      <c r="CN39" s="26">
        <v>0</v>
      </c>
      <c r="CO39" s="26">
        <v>0</v>
      </c>
      <c r="CP39" s="26">
        <v>0</v>
      </c>
      <c r="CQ39" s="26">
        <v>0</v>
      </c>
      <c r="CR39" s="26">
        <v>0</v>
      </c>
      <c r="CS39" s="26">
        <v>0</v>
      </c>
      <c r="CT39" s="26">
        <v>0</v>
      </c>
      <c r="CU39" s="26">
        <v>0</v>
      </c>
      <c r="CV39" s="26">
        <v>0</v>
      </c>
      <c r="CW39" s="26">
        <v>0</v>
      </c>
      <c r="CX39" s="26">
        <v>0</v>
      </c>
      <c r="CY39" s="26">
        <v>0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80.599999999999994</v>
      </c>
      <c r="DF39" s="24">
        <v>43132</v>
      </c>
      <c r="DG39" t="e">
        <f>VLOOKUP(D39,#REF!,2,FALSE)</f>
        <v>#REF!</v>
      </c>
    </row>
    <row r="40" spans="1:111" x14ac:dyDescent="0.25">
      <c r="A40" s="23" t="s">
        <v>192</v>
      </c>
      <c r="B40" s="23" t="s">
        <v>78</v>
      </c>
      <c r="C40" s="23" t="s">
        <v>213</v>
      </c>
      <c r="D40" s="23" t="s">
        <v>7</v>
      </c>
      <c r="E40" s="24">
        <v>43221</v>
      </c>
      <c r="F40" s="23" t="s">
        <v>194</v>
      </c>
      <c r="G40" s="23" t="s">
        <v>195</v>
      </c>
      <c r="H40" s="25">
        <v>31</v>
      </c>
      <c r="I40" s="26">
        <v>120</v>
      </c>
      <c r="J40" s="25">
        <v>0</v>
      </c>
      <c r="K40" s="25">
        <v>0</v>
      </c>
      <c r="L40" s="26">
        <v>88.36</v>
      </c>
      <c r="M40" s="24">
        <v>43070</v>
      </c>
      <c r="N40" s="25">
        <v>0.5</v>
      </c>
      <c r="O40" s="26">
        <v>509.71</v>
      </c>
      <c r="P40" s="26">
        <v>0</v>
      </c>
      <c r="Q40" s="26">
        <v>35.340000000000003</v>
      </c>
      <c r="R40" s="26">
        <v>53.01</v>
      </c>
      <c r="S40" s="26">
        <v>18.600000000000001</v>
      </c>
      <c r="T40" s="26">
        <v>88.35</v>
      </c>
      <c r="U40" s="26">
        <v>37.200000000000003</v>
      </c>
      <c r="V40" s="26">
        <v>0</v>
      </c>
      <c r="W40" s="26">
        <v>26.04</v>
      </c>
      <c r="X40" s="26">
        <v>39.06</v>
      </c>
      <c r="Y40" s="26">
        <v>65.099999999999994</v>
      </c>
      <c r="Z40" s="26">
        <v>0</v>
      </c>
      <c r="AA40" s="26">
        <v>9.3000000000000007</v>
      </c>
      <c r="AB40" s="26">
        <v>13.95</v>
      </c>
      <c r="AC40" s="26">
        <v>23.25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4">
        <v>43268</v>
      </c>
      <c r="BK40" s="23" t="s">
        <v>203</v>
      </c>
      <c r="BL40" s="26">
        <v>0</v>
      </c>
      <c r="BM40" s="26">
        <v>0</v>
      </c>
      <c r="BN40" s="26">
        <v>0</v>
      </c>
      <c r="BO40" s="26">
        <v>0</v>
      </c>
      <c r="BP40" s="26">
        <v>18.600000000000001</v>
      </c>
      <c r="BQ40" s="26">
        <v>0</v>
      </c>
      <c r="BR40" s="26">
        <v>37.200000000000003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  <c r="CS40" s="26">
        <v>0</v>
      </c>
      <c r="CT40" s="26">
        <v>0</v>
      </c>
      <c r="CU40" s="26">
        <v>0</v>
      </c>
      <c r="CV40" s="26">
        <v>0</v>
      </c>
      <c r="CW40" s="26">
        <v>0</v>
      </c>
      <c r="CX40" s="26">
        <v>0</v>
      </c>
      <c r="CY40" s="26">
        <v>0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80.599999999999994</v>
      </c>
      <c r="DF40" s="24">
        <v>43132</v>
      </c>
      <c r="DG40" t="e">
        <f>VLOOKUP(D40,#REF!,2,FALSE)</f>
        <v>#REF!</v>
      </c>
    </row>
    <row r="41" spans="1:111" x14ac:dyDescent="0.25">
      <c r="A41" s="23" t="s">
        <v>192</v>
      </c>
      <c r="B41" s="23" t="s">
        <v>78</v>
      </c>
      <c r="C41" s="23" t="s">
        <v>213</v>
      </c>
      <c r="D41" s="23" t="s">
        <v>4</v>
      </c>
      <c r="E41" s="24">
        <v>43221</v>
      </c>
      <c r="F41" s="23" t="s">
        <v>194</v>
      </c>
      <c r="G41" s="23" t="s">
        <v>195</v>
      </c>
      <c r="H41" s="25">
        <v>31</v>
      </c>
      <c r="I41" s="26">
        <v>120</v>
      </c>
      <c r="J41" s="25">
        <v>0</v>
      </c>
      <c r="K41" s="25">
        <v>0</v>
      </c>
      <c r="L41" s="26">
        <v>88.36</v>
      </c>
      <c r="M41" s="24">
        <v>43070</v>
      </c>
      <c r="N41" s="25">
        <v>0.5</v>
      </c>
      <c r="O41" s="26">
        <v>509.71</v>
      </c>
      <c r="P41" s="26">
        <v>0</v>
      </c>
      <c r="Q41" s="26">
        <v>35.340000000000003</v>
      </c>
      <c r="R41" s="26">
        <v>53.01</v>
      </c>
      <c r="S41" s="26">
        <v>18.600000000000001</v>
      </c>
      <c r="T41" s="26">
        <v>88.35</v>
      </c>
      <c r="U41" s="26">
        <v>37.200000000000003</v>
      </c>
      <c r="V41" s="26">
        <v>0</v>
      </c>
      <c r="W41" s="26">
        <v>26.04</v>
      </c>
      <c r="X41" s="26">
        <v>39.06</v>
      </c>
      <c r="Y41" s="26">
        <v>65.099999999999994</v>
      </c>
      <c r="Z41" s="26">
        <v>0</v>
      </c>
      <c r="AA41" s="26">
        <v>9.3000000000000007</v>
      </c>
      <c r="AB41" s="26">
        <v>13.95</v>
      </c>
      <c r="AC41" s="26">
        <v>23.25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4">
        <v>43268</v>
      </c>
      <c r="BK41" s="23" t="s">
        <v>203</v>
      </c>
      <c r="BL41" s="26">
        <v>0</v>
      </c>
      <c r="BM41" s="26">
        <v>0</v>
      </c>
      <c r="BN41" s="26">
        <v>0</v>
      </c>
      <c r="BO41" s="26">
        <v>0</v>
      </c>
      <c r="BP41" s="26">
        <v>18.600000000000001</v>
      </c>
      <c r="BQ41" s="26">
        <v>0</v>
      </c>
      <c r="BR41" s="26">
        <v>37.200000000000003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>
        <v>0</v>
      </c>
      <c r="CB41" s="26">
        <v>0</v>
      </c>
      <c r="CC41" s="26">
        <v>0</v>
      </c>
      <c r="CD41" s="26">
        <v>0</v>
      </c>
      <c r="CE41" s="26">
        <v>0</v>
      </c>
      <c r="CF41" s="26">
        <v>0</v>
      </c>
      <c r="CG41" s="26">
        <v>0</v>
      </c>
      <c r="CH41" s="26">
        <v>0</v>
      </c>
      <c r="CI41" s="26">
        <v>0</v>
      </c>
      <c r="CJ41" s="26">
        <v>0</v>
      </c>
      <c r="CK41" s="26">
        <v>0</v>
      </c>
      <c r="CL41" s="26">
        <v>0</v>
      </c>
      <c r="CM41" s="26">
        <v>0</v>
      </c>
      <c r="CN41" s="26">
        <v>0</v>
      </c>
      <c r="CO41" s="26">
        <v>0</v>
      </c>
      <c r="CP41" s="26">
        <v>0</v>
      </c>
      <c r="CQ41" s="26">
        <v>0</v>
      </c>
      <c r="CR41" s="26">
        <v>0</v>
      </c>
      <c r="CS41" s="26">
        <v>0</v>
      </c>
      <c r="CT41" s="26">
        <v>0</v>
      </c>
      <c r="CU41" s="26">
        <v>0</v>
      </c>
      <c r="CV41" s="26">
        <v>0</v>
      </c>
      <c r="CW41" s="26">
        <v>0</v>
      </c>
      <c r="CX41" s="26">
        <v>0</v>
      </c>
      <c r="CY41" s="26">
        <v>0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80.599999999999994</v>
      </c>
      <c r="DF41" s="24">
        <v>43132</v>
      </c>
      <c r="DG41" t="e">
        <f>VLOOKUP(D41,#REF!,2,FALSE)</f>
        <v>#REF!</v>
      </c>
    </row>
    <row r="42" spans="1:111" x14ac:dyDescent="0.25">
      <c r="A42" s="23" t="s">
        <v>192</v>
      </c>
      <c r="B42" s="23" t="s">
        <v>78</v>
      </c>
      <c r="C42" s="23" t="s">
        <v>213</v>
      </c>
      <c r="D42" s="23" t="s">
        <v>21</v>
      </c>
      <c r="E42" s="24">
        <v>43221</v>
      </c>
      <c r="F42" s="23" t="s">
        <v>194</v>
      </c>
      <c r="G42" s="23" t="s">
        <v>195</v>
      </c>
      <c r="H42" s="25">
        <v>31</v>
      </c>
      <c r="I42" s="26">
        <v>120</v>
      </c>
      <c r="J42" s="25">
        <v>0</v>
      </c>
      <c r="K42" s="25">
        <v>0</v>
      </c>
      <c r="L42" s="26">
        <v>88.36</v>
      </c>
      <c r="M42" s="24">
        <v>43070</v>
      </c>
      <c r="N42" s="25">
        <v>0.5</v>
      </c>
      <c r="O42" s="26">
        <v>509.71</v>
      </c>
      <c r="P42" s="26">
        <v>0</v>
      </c>
      <c r="Q42" s="26">
        <v>35.340000000000003</v>
      </c>
      <c r="R42" s="26">
        <v>53.01</v>
      </c>
      <c r="S42" s="26">
        <v>18.600000000000001</v>
      </c>
      <c r="T42" s="26">
        <v>88.35</v>
      </c>
      <c r="U42" s="26">
        <v>37.200000000000003</v>
      </c>
      <c r="V42" s="26">
        <v>0</v>
      </c>
      <c r="W42" s="26">
        <v>26.04</v>
      </c>
      <c r="X42" s="26">
        <v>39.06</v>
      </c>
      <c r="Y42" s="26">
        <v>65.099999999999994</v>
      </c>
      <c r="Z42" s="26">
        <v>0</v>
      </c>
      <c r="AA42" s="26">
        <v>9.3000000000000007</v>
      </c>
      <c r="AB42" s="26">
        <v>13.95</v>
      </c>
      <c r="AC42" s="26">
        <v>23.25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4">
        <v>43268</v>
      </c>
      <c r="BK42" s="23" t="s">
        <v>203</v>
      </c>
      <c r="BL42" s="26">
        <v>0</v>
      </c>
      <c r="BM42" s="26">
        <v>0</v>
      </c>
      <c r="BN42" s="26">
        <v>0</v>
      </c>
      <c r="BO42" s="26">
        <v>0</v>
      </c>
      <c r="BP42" s="26">
        <v>18.600000000000001</v>
      </c>
      <c r="BQ42" s="26">
        <v>0</v>
      </c>
      <c r="BR42" s="26">
        <v>37.200000000000003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  <c r="CS42" s="26">
        <v>0</v>
      </c>
      <c r="CT42" s="26">
        <v>0</v>
      </c>
      <c r="CU42" s="26">
        <v>0</v>
      </c>
      <c r="CV42" s="26">
        <v>0</v>
      </c>
      <c r="CW42" s="26">
        <v>0</v>
      </c>
      <c r="CX42" s="26">
        <v>0</v>
      </c>
      <c r="CY42" s="26">
        <v>0</v>
      </c>
      <c r="CZ42" s="26">
        <v>0</v>
      </c>
      <c r="DA42" s="26">
        <v>0</v>
      </c>
      <c r="DB42" s="26">
        <v>0</v>
      </c>
      <c r="DC42" s="26">
        <v>0</v>
      </c>
      <c r="DD42" s="26">
        <v>0</v>
      </c>
      <c r="DE42" s="26">
        <v>80.599999999999994</v>
      </c>
      <c r="DF42" s="24">
        <v>43132</v>
      </c>
      <c r="DG42" t="e">
        <f>VLOOKUP(D42,#REF!,2,FALSE)</f>
        <v>#REF!</v>
      </c>
    </row>
    <row r="43" spans="1:111" x14ac:dyDescent="0.25">
      <c r="A43" s="23" t="s">
        <v>192</v>
      </c>
      <c r="B43" s="23" t="s">
        <v>78</v>
      </c>
      <c r="C43" s="23" t="s">
        <v>213</v>
      </c>
      <c r="D43" s="23" t="s">
        <v>1</v>
      </c>
      <c r="E43" s="24">
        <v>43221</v>
      </c>
      <c r="F43" s="23" t="s">
        <v>194</v>
      </c>
      <c r="G43" s="23" t="s">
        <v>195</v>
      </c>
      <c r="H43" s="25">
        <v>31</v>
      </c>
      <c r="I43" s="26">
        <v>92.35</v>
      </c>
      <c r="J43" s="25">
        <v>0</v>
      </c>
      <c r="K43" s="25">
        <v>0</v>
      </c>
      <c r="L43" s="26">
        <v>88.36</v>
      </c>
      <c r="M43" s="24">
        <v>43070</v>
      </c>
      <c r="N43" s="25">
        <v>0.5</v>
      </c>
      <c r="O43" s="26">
        <v>509.71</v>
      </c>
      <c r="P43" s="26">
        <v>0</v>
      </c>
      <c r="Q43" s="26">
        <v>27.2</v>
      </c>
      <c r="R43" s="26">
        <v>40.799999999999997</v>
      </c>
      <c r="S43" s="26">
        <v>14.31</v>
      </c>
      <c r="T43" s="26">
        <v>67.989999999999995</v>
      </c>
      <c r="U43" s="26">
        <v>28.63</v>
      </c>
      <c r="V43" s="26">
        <v>0</v>
      </c>
      <c r="W43" s="26">
        <v>20.04</v>
      </c>
      <c r="X43" s="26">
        <v>30.06</v>
      </c>
      <c r="Y43" s="26">
        <v>50.1</v>
      </c>
      <c r="Z43" s="26">
        <v>0</v>
      </c>
      <c r="AA43" s="26">
        <v>7.16</v>
      </c>
      <c r="AB43" s="26">
        <v>10.74</v>
      </c>
      <c r="AC43" s="26">
        <v>17.89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4">
        <v>43268</v>
      </c>
      <c r="BK43" s="23" t="s">
        <v>79</v>
      </c>
      <c r="BL43" s="26">
        <v>0</v>
      </c>
      <c r="BM43" s="26">
        <v>0</v>
      </c>
      <c r="BN43" s="26">
        <v>0</v>
      </c>
      <c r="BO43" s="26">
        <v>0</v>
      </c>
      <c r="BP43" s="26">
        <v>14.31</v>
      </c>
      <c r="BQ43" s="26">
        <v>0</v>
      </c>
      <c r="BR43" s="26">
        <v>28.63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>
        <v>0</v>
      </c>
      <c r="CB43" s="26">
        <v>0</v>
      </c>
      <c r="CC43" s="26">
        <v>0</v>
      </c>
      <c r="CD43" s="26">
        <v>0</v>
      </c>
      <c r="CE43" s="26">
        <v>0</v>
      </c>
      <c r="CF43" s="26">
        <v>0</v>
      </c>
      <c r="CG43" s="26">
        <v>0</v>
      </c>
      <c r="CH43" s="26">
        <v>0</v>
      </c>
      <c r="CI43" s="26">
        <v>0</v>
      </c>
      <c r="CJ43" s="26"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0</v>
      </c>
      <c r="CP43" s="26">
        <v>0</v>
      </c>
      <c r="CQ43" s="26">
        <v>0</v>
      </c>
      <c r="CR43" s="26">
        <v>0</v>
      </c>
      <c r="CS43" s="26">
        <v>0</v>
      </c>
      <c r="CT43" s="26">
        <v>0</v>
      </c>
      <c r="CU43" s="26">
        <v>0</v>
      </c>
      <c r="CV43" s="26">
        <v>0</v>
      </c>
      <c r="CW43" s="26">
        <v>0</v>
      </c>
      <c r="CX43" s="26">
        <v>0</v>
      </c>
      <c r="CY43" s="26">
        <v>0</v>
      </c>
      <c r="CZ43" s="26">
        <v>0</v>
      </c>
      <c r="DA43" s="26">
        <v>0</v>
      </c>
      <c r="DB43" s="26">
        <v>0</v>
      </c>
      <c r="DC43" s="26">
        <v>0</v>
      </c>
      <c r="DD43" s="26">
        <v>0</v>
      </c>
      <c r="DE43" s="26">
        <v>80.599999999999994</v>
      </c>
      <c r="DF43" s="24">
        <v>43132</v>
      </c>
      <c r="DG43" t="e">
        <f>VLOOKUP(D43,#REF!,2,FALSE)</f>
        <v>#REF!</v>
      </c>
    </row>
    <row r="44" spans="1:111" x14ac:dyDescent="0.25">
      <c r="A44" s="23" t="s">
        <v>192</v>
      </c>
      <c r="B44" s="23" t="s">
        <v>78</v>
      </c>
      <c r="C44" s="23" t="s">
        <v>213</v>
      </c>
      <c r="D44" s="23" t="s">
        <v>15</v>
      </c>
      <c r="E44" s="24">
        <v>43221</v>
      </c>
      <c r="F44" s="23" t="s">
        <v>194</v>
      </c>
      <c r="G44" s="23" t="s">
        <v>195</v>
      </c>
      <c r="H44" s="25">
        <v>31</v>
      </c>
      <c r="I44" s="26">
        <v>92.35</v>
      </c>
      <c r="J44" s="25">
        <v>0</v>
      </c>
      <c r="K44" s="25">
        <v>0</v>
      </c>
      <c r="L44" s="26">
        <v>88.36</v>
      </c>
      <c r="M44" s="24">
        <v>43070</v>
      </c>
      <c r="N44" s="25">
        <v>0.5</v>
      </c>
      <c r="O44" s="26">
        <v>509.71</v>
      </c>
      <c r="P44" s="26">
        <v>0</v>
      </c>
      <c r="Q44" s="26">
        <v>27.2</v>
      </c>
      <c r="R44" s="26">
        <v>40.799999999999997</v>
      </c>
      <c r="S44" s="26">
        <v>14.31</v>
      </c>
      <c r="T44" s="26">
        <v>67.989999999999995</v>
      </c>
      <c r="U44" s="26">
        <v>28.63</v>
      </c>
      <c r="V44" s="26">
        <v>0</v>
      </c>
      <c r="W44" s="26">
        <v>20.04</v>
      </c>
      <c r="X44" s="26">
        <v>30.06</v>
      </c>
      <c r="Y44" s="26">
        <v>50.1</v>
      </c>
      <c r="Z44" s="26">
        <v>0</v>
      </c>
      <c r="AA44" s="26">
        <v>7.16</v>
      </c>
      <c r="AB44" s="26">
        <v>10.74</v>
      </c>
      <c r="AC44" s="26">
        <v>17.89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4">
        <v>43268</v>
      </c>
      <c r="BK44" s="23" t="s">
        <v>203</v>
      </c>
      <c r="BL44" s="26">
        <v>0</v>
      </c>
      <c r="BM44" s="26">
        <v>0</v>
      </c>
      <c r="BN44" s="26">
        <v>0</v>
      </c>
      <c r="BO44" s="26">
        <v>0</v>
      </c>
      <c r="BP44" s="26">
        <v>14.31</v>
      </c>
      <c r="BQ44" s="26">
        <v>0</v>
      </c>
      <c r="BR44" s="26">
        <v>28.63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v>0</v>
      </c>
      <c r="CC44" s="26"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v>0</v>
      </c>
      <c r="CR44" s="26">
        <v>0</v>
      </c>
      <c r="CS44" s="26">
        <v>0</v>
      </c>
      <c r="CT44" s="26">
        <v>0</v>
      </c>
      <c r="CU44" s="26">
        <v>0</v>
      </c>
      <c r="CV44" s="26">
        <v>0</v>
      </c>
      <c r="CW44" s="26">
        <v>0</v>
      </c>
      <c r="CX44" s="26">
        <v>0</v>
      </c>
      <c r="CY44" s="26">
        <v>0</v>
      </c>
      <c r="CZ44" s="26">
        <v>0</v>
      </c>
      <c r="DA44" s="26">
        <v>0</v>
      </c>
      <c r="DB44" s="26">
        <v>0</v>
      </c>
      <c r="DC44" s="26">
        <v>0</v>
      </c>
      <c r="DD44" s="26">
        <v>0</v>
      </c>
      <c r="DE44" s="26">
        <v>80.599999999999994</v>
      </c>
      <c r="DF44" s="24">
        <v>43132</v>
      </c>
      <c r="DG44" t="e">
        <f>VLOOKUP(D44,#REF!,2,FALSE)</f>
        <v>#REF!</v>
      </c>
    </row>
    <row r="45" spans="1:111" x14ac:dyDescent="0.25">
      <c r="A45" s="23" t="s">
        <v>192</v>
      </c>
      <c r="B45" s="23" t="s">
        <v>78</v>
      </c>
      <c r="C45" s="23" t="s">
        <v>213</v>
      </c>
      <c r="D45" s="23" t="s">
        <v>14</v>
      </c>
      <c r="E45" s="24">
        <v>43221</v>
      </c>
      <c r="F45" s="23" t="s">
        <v>194</v>
      </c>
      <c r="G45" s="23" t="s">
        <v>195</v>
      </c>
      <c r="H45" s="25">
        <v>31</v>
      </c>
      <c r="I45" s="26">
        <v>120</v>
      </c>
      <c r="J45" s="25">
        <v>0</v>
      </c>
      <c r="K45" s="25">
        <v>0</v>
      </c>
      <c r="L45" s="26">
        <v>88.36</v>
      </c>
      <c r="M45" s="24">
        <v>43070</v>
      </c>
      <c r="N45" s="25">
        <v>0.5</v>
      </c>
      <c r="O45" s="26">
        <v>509.71</v>
      </c>
      <c r="P45" s="26">
        <v>0</v>
      </c>
      <c r="Q45" s="26">
        <v>35.340000000000003</v>
      </c>
      <c r="R45" s="26">
        <v>53.01</v>
      </c>
      <c r="S45" s="26">
        <v>18.600000000000001</v>
      </c>
      <c r="T45" s="26">
        <v>88.35</v>
      </c>
      <c r="U45" s="26">
        <v>37.200000000000003</v>
      </c>
      <c r="V45" s="26">
        <v>0</v>
      </c>
      <c r="W45" s="26">
        <v>26.04</v>
      </c>
      <c r="X45" s="26">
        <v>39.06</v>
      </c>
      <c r="Y45" s="26">
        <v>65.099999999999994</v>
      </c>
      <c r="Z45" s="26">
        <v>0</v>
      </c>
      <c r="AA45" s="26">
        <v>9.3000000000000007</v>
      </c>
      <c r="AB45" s="26">
        <v>13.95</v>
      </c>
      <c r="AC45" s="26">
        <v>23.25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4">
        <v>43268</v>
      </c>
      <c r="BK45" s="23" t="s">
        <v>79</v>
      </c>
      <c r="BL45" s="26">
        <v>0</v>
      </c>
      <c r="BM45" s="26">
        <v>0</v>
      </c>
      <c r="BN45" s="26">
        <v>0</v>
      </c>
      <c r="BO45" s="26">
        <v>0</v>
      </c>
      <c r="BP45" s="26">
        <v>18.600000000000001</v>
      </c>
      <c r="BQ45" s="26">
        <v>0</v>
      </c>
      <c r="BR45" s="26">
        <v>37.200000000000003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>
        <v>0</v>
      </c>
      <c r="CB45" s="26">
        <v>0</v>
      </c>
      <c r="CC45" s="26">
        <v>0</v>
      </c>
      <c r="CD45" s="26">
        <v>0</v>
      </c>
      <c r="CE45" s="26">
        <v>0</v>
      </c>
      <c r="CF45" s="26">
        <v>0</v>
      </c>
      <c r="CG45" s="26">
        <v>0</v>
      </c>
      <c r="CH45" s="26">
        <v>0</v>
      </c>
      <c r="CI45" s="26">
        <v>0</v>
      </c>
      <c r="CJ45" s="26"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0</v>
      </c>
      <c r="CQ45" s="26">
        <v>0</v>
      </c>
      <c r="CR45" s="26">
        <v>0</v>
      </c>
      <c r="CS45" s="26">
        <v>0</v>
      </c>
      <c r="CT45" s="26">
        <v>0</v>
      </c>
      <c r="CU45" s="26">
        <v>0</v>
      </c>
      <c r="CV45" s="26">
        <v>0</v>
      </c>
      <c r="CW45" s="26">
        <v>0</v>
      </c>
      <c r="CX45" s="26">
        <v>0</v>
      </c>
      <c r="CY45" s="26">
        <v>0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80.599999999999994</v>
      </c>
      <c r="DF45" s="24">
        <v>43132</v>
      </c>
      <c r="DG45" t="e">
        <f>VLOOKUP(D45,#REF!,2,FALSE)</f>
        <v>#REF!</v>
      </c>
    </row>
    <row r="46" spans="1:111" x14ac:dyDescent="0.25">
      <c r="A46" s="23" t="s">
        <v>192</v>
      </c>
      <c r="B46" s="23" t="s">
        <v>78</v>
      </c>
      <c r="C46" s="23" t="s">
        <v>213</v>
      </c>
      <c r="D46" s="23" t="s">
        <v>10</v>
      </c>
      <c r="E46" s="24">
        <v>43221</v>
      </c>
      <c r="F46" s="23" t="s">
        <v>194</v>
      </c>
      <c r="G46" s="23" t="s">
        <v>195</v>
      </c>
      <c r="H46" s="25">
        <v>31</v>
      </c>
      <c r="I46" s="26">
        <v>120</v>
      </c>
      <c r="J46" s="25">
        <v>0</v>
      </c>
      <c r="K46" s="25">
        <v>0</v>
      </c>
      <c r="L46" s="26">
        <v>88.36</v>
      </c>
      <c r="M46" s="24">
        <v>43070</v>
      </c>
      <c r="N46" s="25">
        <v>0.5</v>
      </c>
      <c r="O46" s="26">
        <v>509.71</v>
      </c>
      <c r="P46" s="26">
        <v>0</v>
      </c>
      <c r="Q46" s="26">
        <v>35.340000000000003</v>
      </c>
      <c r="R46" s="26">
        <v>53.01</v>
      </c>
      <c r="S46" s="26">
        <v>18.600000000000001</v>
      </c>
      <c r="T46" s="26">
        <v>88.35</v>
      </c>
      <c r="U46" s="26">
        <v>37.200000000000003</v>
      </c>
      <c r="V46" s="26">
        <v>0</v>
      </c>
      <c r="W46" s="26">
        <v>26.04</v>
      </c>
      <c r="X46" s="26">
        <v>39.06</v>
      </c>
      <c r="Y46" s="26">
        <v>65.099999999999994</v>
      </c>
      <c r="Z46" s="26">
        <v>0</v>
      </c>
      <c r="AA46" s="26">
        <v>9.3000000000000007</v>
      </c>
      <c r="AB46" s="26">
        <v>13.95</v>
      </c>
      <c r="AC46" s="26">
        <v>23.25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4">
        <v>43268</v>
      </c>
      <c r="BK46" s="23" t="s">
        <v>79</v>
      </c>
      <c r="BL46" s="26">
        <v>0</v>
      </c>
      <c r="BM46" s="26">
        <v>0</v>
      </c>
      <c r="BN46" s="26">
        <v>0</v>
      </c>
      <c r="BO46" s="26">
        <v>0</v>
      </c>
      <c r="BP46" s="26">
        <v>18.600000000000001</v>
      </c>
      <c r="BQ46" s="26">
        <v>0</v>
      </c>
      <c r="BR46" s="26">
        <v>37.200000000000003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0</v>
      </c>
      <c r="CC46" s="26"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v>0</v>
      </c>
      <c r="CR46" s="26">
        <v>0</v>
      </c>
      <c r="CS46" s="26">
        <v>0</v>
      </c>
      <c r="CT46" s="26">
        <v>0</v>
      </c>
      <c r="CU46" s="26">
        <v>0</v>
      </c>
      <c r="CV46" s="26">
        <v>0</v>
      </c>
      <c r="CW46" s="26">
        <v>0</v>
      </c>
      <c r="CX46" s="26">
        <v>0</v>
      </c>
      <c r="CY46" s="26">
        <v>0</v>
      </c>
      <c r="CZ46" s="26">
        <v>0</v>
      </c>
      <c r="DA46" s="26">
        <v>0</v>
      </c>
      <c r="DB46" s="26">
        <v>0</v>
      </c>
      <c r="DC46" s="26">
        <v>0</v>
      </c>
      <c r="DD46" s="26">
        <v>0</v>
      </c>
      <c r="DE46" s="26">
        <v>80.599999999999994</v>
      </c>
      <c r="DF46" s="24">
        <v>43132</v>
      </c>
      <c r="DG46" t="e">
        <f>VLOOKUP(D46,#REF!,2,FALSE)</f>
        <v>#REF!</v>
      </c>
    </row>
    <row r="47" spans="1:111" x14ac:dyDescent="0.25">
      <c r="A47" s="23" t="s">
        <v>192</v>
      </c>
      <c r="B47" s="23" t="s">
        <v>78</v>
      </c>
      <c r="C47" s="23" t="s">
        <v>213</v>
      </c>
      <c r="D47" s="23" t="s">
        <v>62</v>
      </c>
      <c r="E47" s="24">
        <v>43221</v>
      </c>
      <c r="F47" s="23" t="s">
        <v>194</v>
      </c>
      <c r="G47" s="23" t="s">
        <v>195</v>
      </c>
      <c r="H47" s="25">
        <v>31</v>
      </c>
      <c r="I47" s="26">
        <v>92.36</v>
      </c>
      <c r="J47" s="25">
        <v>0</v>
      </c>
      <c r="K47" s="25">
        <v>0</v>
      </c>
      <c r="L47" s="26">
        <v>88.36</v>
      </c>
      <c r="M47" s="24">
        <v>43070</v>
      </c>
      <c r="N47" s="25">
        <v>0.5</v>
      </c>
      <c r="O47" s="26">
        <v>509.71</v>
      </c>
      <c r="P47" s="26">
        <v>0</v>
      </c>
      <c r="Q47" s="26">
        <v>27.2</v>
      </c>
      <c r="R47" s="26">
        <v>40.799999999999997</v>
      </c>
      <c r="S47" s="26">
        <v>14.32</v>
      </c>
      <c r="T47" s="26">
        <v>68</v>
      </c>
      <c r="U47" s="26">
        <v>28.63</v>
      </c>
      <c r="V47" s="26">
        <v>0</v>
      </c>
      <c r="W47" s="26">
        <v>20.04</v>
      </c>
      <c r="X47" s="26">
        <v>30.06</v>
      </c>
      <c r="Y47" s="26">
        <v>50.11</v>
      </c>
      <c r="Z47" s="26">
        <v>0</v>
      </c>
      <c r="AA47" s="26">
        <v>7.16</v>
      </c>
      <c r="AB47" s="26">
        <v>10.74</v>
      </c>
      <c r="AC47" s="26">
        <v>17.89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4">
        <v>43268</v>
      </c>
      <c r="BK47" s="23" t="s">
        <v>79</v>
      </c>
      <c r="BL47" s="26">
        <v>0</v>
      </c>
      <c r="BM47" s="26">
        <v>0</v>
      </c>
      <c r="BN47" s="26">
        <v>0</v>
      </c>
      <c r="BO47" s="26">
        <v>0</v>
      </c>
      <c r="BP47" s="26">
        <v>14.32</v>
      </c>
      <c r="BQ47" s="26">
        <v>0</v>
      </c>
      <c r="BR47" s="26">
        <v>28.63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v>0</v>
      </c>
      <c r="CC47" s="26">
        <v>0</v>
      </c>
      <c r="CD47" s="26">
        <v>0</v>
      </c>
      <c r="CE47" s="26">
        <v>0</v>
      </c>
      <c r="CF47" s="26">
        <v>0</v>
      </c>
      <c r="CG47" s="26">
        <v>0</v>
      </c>
      <c r="CH47" s="26">
        <v>0</v>
      </c>
      <c r="CI47" s="26">
        <v>0</v>
      </c>
      <c r="CJ47" s="26"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26">
        <v>0</v>
      </c>
      <c r="CQ47" s="26">
        <v>0</v>
      </c>
      <c r="CR47" s="26">
        <v>0</v>
      </c>
      <c r="CS47" s="26">
        <v>0</v>
      </c>
      <c r="CT47" s="26">
        <v>0</v>
      </c>
      <c r="CU47" s="26">
        <v>0</v>
      </c>
      <c r="CV47" s="26">
        <v>0</v>
      </c>
      <c r="CW47" s="26">
        <v>0</v>
      </c>
      <c r="CX47" s="26">
        <v>0</v>
      </c>
      <c r="CY47" s="26">
        <v>0</v>
      </c>
      <c r="CZ47" s="26">
        <v>0</v>
      </c>
      <c r="DA47" s="26">
        <v>0</v>
      </c>
      <c r="DB47" s="26">
        <v>0</v>
      </c>
      <c r="DC47" s="26">
        <v>0</v>
      </c>
      <c r="DD47" s="26">
        <v>0</v>
      </c>
      <c r="DE47" s="26">
        <v>80.599999999999994</v>
      </c>
      <c r="DF47" s="24">
        <v>43132</v>
      </c>
      <c r="DG47" t="e">
        <f>VLOOKUP(D47,#REF!,2,FALSE)</f>
        <v>#REF!</v>
      </c>
    </row>
    <row r="48" spans="1:111" x14ac:dyDescent="0.25">
      <c r="A48" s="23" t="s">
        <v>192</v>
      </c>
      <c r="B48" s="23" t="s">
        <v>78</v>
      </c>
      <c r="C48" s="23" t="s">
        <v>213</v>
      </c>
      <c r="D48" s="23" t="s">
        <v>8</v>
      </c>
      <c r="E48" s="24">
        <v>43221</v>
      </c>
      <c r="F48" s="23" t="s">
        <v>194</v>
      </c>
      <c r="G48" s="23" t="s">
        <v>195</v>
      </c>
      <c r="H48" s="25">
        <v>31</v>
      </c>
      <c r="I48" s="26">
        <v>120</v>
      </c>
      <c r="J48" s="25">
        <v>0</v>
      </c>
      <c r="K48" s="25">
        <v>0</v>
      </c>
      <c r="L48" s="26">
        <v>88.36</v>
      </c>
      <c r="M48" s="24">
        <v>43070</v>
      </c>
      <c r="N48" s="25">
        <v>0.5</v>
      </c>
      <c r="O48" s="26">
        <v>509.71</v>
      </c>
      <c r="P48" s="26">
        <v>0</v>
      </c>
      <c r="Q48" s="26">
        <v>35.340000000000003</v>
      </c>
      <c r="R48" s="26">
        <v>53.01</v>
      </c>
      <c r="S48" s="26">
        <v>18.600000000000001</v>
      </c>
      <c r="T48" s="26">
        <v>88.35</v>
      </c>
      <c r="U48" s="26">
        <v>37.200000000000003</v>
      </c>
      <c r="V48" s="26">
        <v>0</v>
      </c>
      <c r="W48" s="26">
        <v>26.04</v>
      </c>
      <c r="X48" s="26">
        <v>39.06</v>
      </c>
      <c r="Y48" s="26">
        <v>65.099999999999994</v>
      </c>
      <c r="Z48" s="26">
        <v>0</v>
      </c>
      <c r="AA48" s="26">
        <v>9.3000000000000007</v>
      </c>
      <c r="AB48" s="26">
        <v>13.95</v>
      </c>
      <c r="AC48" s="26">
        <v>23.25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4">
        <v>43268</v>
      </c>
      <c r="BK48" s="23" t="s">
        <v>203</v>
      </c>
      <c r="BL48" s="26">
        <v>0</v>
      </c>
      <c r="BM48" s="26">
        <v>0</v>
      </c>
      <c r="BN48" s="26">
        <v>0</v>
      </c>
      <c r="BO48" s="26">
        <v>0</v>
      </c>
      <c r="BP48" s="26">
        <v>18.600000000000001</v>
      </c>
      <c r="BQ48" s="26">
        <v>0</v>
      </c>
      <c r="BR48" s="26">
        <v>37.200000000000003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26"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  <c r="CS48" s="26">
        <v>0</v>
      </c>
      <c r="CT48" s="26">
        <v>0</v>
      </c>
      <c r="CU48" s="26">
        <v>0</v>
      </c>
      <c r="CV48" s="26">
        <v>0</v>
      </c>
      <c r="CW48" s="26">
        <v>0</v>
      </c>
      <c r="CX48" s="26">
        <v>0</v>
      </c>
      <c r="CY48" s="26">
        <v>0</v>
      </c>
      <c r="CZ48" s="26">
        <v>0</v>
      </c>
      <c r="DA48" s="26">
        <v>0</v>
      </c>
      <c r="DB48" s="26">
        <v>0</v>
      </c>
      <c r="DC48" s="26">
        <v>0</v>
      </c>
      <c r="DD48" s="26">
        <v>0</v>
      </c>
      <c r="DE48" s="26">
        <v>80.599999999999994</v>
      </c>
      <c r="DF48" s="24">
        <v>43132</v>
      </c>
      <c r="DG48" t="e">
        <f>VLOOKUP(D48,#REF!,2,FALSE)</f>
        <v>#REF!</v>
      </c>
    </row>
    <row r="49" spans="1:111" x14ac:dyDescent="0.25">
      <c r="A49" s="23" t="s">
        <v>192</v>
      </c>
      <c r="B49" s="23" t="s">
        <v>78</v>
      </c>
      <c r="C49" s="23" t="s">
        <v>213</v>
      </c>
      <c r="D49" s="23" t="s">
        <v>64</v>
      </c>
      <c r="E49" s="24">
        <v>43221</v>
      </c>
      <c r="F49" s="23" t="s">
        <v>194</v>
      </c>
      <c r="G49" s="23" t="s">
        <v>195</v>
      </c>
      <c r="H49" s="25">
        <v>18</v>
      </c>
      <c r="I49" s="26">
        <v>92.36</v>
      </c>
      <c r="J49" s="25">
        <v>0</v>
      </c>
      <c r="K49" s="25">
        <v>0</v>
      </c>
      <c r="L49" s="26">
        <v>88.36</v>
      </c>
      <c r="M49" s="24">
        <v>43070</v>
      </c>
      <c r="N49" s="25">
        <v>0.5</v>
      </c>
      <c r="O49" s="26">
        <v>295.95999999999998</v>
      </c>
      <c r="P49" s="26">
        <v>0</v>
      </c>
      <c r="Q49" s="26">
        <v>15.8</v>
      </c>
      <c r="R49" s="26">
        <v>23.69</v>
      </c>
      <c r="S49" s="26">
        <v>8.31</v>
      </c>
      <c r="T49" s="26">
        <v>39.479999999999997</v>
      </c>
      <c r="U49" s="26">
        <v>16.62</v>
      </c>
      <c r="V49" s="26">
        <v>0</v>
      </c>
      <c r="W49" s="26">
        <v>11.64</v>
      </c>
      <c r="X49" s="26">
        <v>17.46</v>
      </c>
      <c r="Y49" s="26">
        <v>29.09</v>
      </c>
      <c r="Z49" s="26">
        <v>0</v>
      </c>
      <c r="AA49" s="26">
        <v>4.16</v>
      </c>
      <c r="AB49" s="26">
        <v>6.23</v>
      </c>
      <c r="AC49" s="26">
        <v>10.39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v>0</v>
      </c>
      <c r="BG49" s="26">
        <v>0</v>
      </c>
      <c r="BH49" s="26">
        <v>0</v>
      </c>
      <c r="BI49" s="26">
        <v>0</v>
      </c>
      <c r="BJ49" s="24">
        <v>43268</v>
      </c>
      <c r="BK49" s="23" t="s">
        <v>79</v>
      </c>
      <c r="BL49" s="26">
        <v>0</v>
      </c>
      <c r="BM49" s="26">
        <v>0</v>
      </c>
      <c r="BN49" s="26">
        <v>0</v>
      </c>
      <c r="BO49" s="26">
        <v>0</v>
      </c>
      <c r="BP49" s="26">
        <v>8.31</v>
      </c>
      <c r="BQ49" s="26">
        <v>0</v>
      </c>
      <c r="BR49" s="26">
        <v>16.62</v>
      </c>
      <c r="BS49" s="26">
        <v>0</v>
      </c>
      <c r="BT49" s="26">
        <v>0</v>
      </c>
      <c r="BU49" s="26"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v>0</v>
      </c>
      <c r="CC49" s="26">
        <v>0</v>
      </c>
      <c r="CD49" s="26">
        <v>0</v>
      </c>
      <c r="CE49" s="26">
        <v>0</v>
      </c>
      <c r="CF49" s="26">
        <v>0</v>
      </c>
      <c r="CG49" s="26">
        <v>0</v>
      </c>
      <c r="CH49" s="26">
        <v>0</v>
      </c>
      <c r="CI49" s="26">
        <v>0</v>
      </c>
      <c r="CJ49" s="26"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26">
        <v>0</v>
      </c>
      <c r="CQ49" s="26">
        <v>0</v>
      </c>
      <c r="CR49" s="26">
        <v>0</v>
      </c>
      <c r="CS49" s="26">
        <v>0</v>
      </c>
      <c r="CT49" s="26">
        <v>0</v>
      </c>
      <c r="CU49" s="26">
        <v>0</v>
      </c>
      <c r="CV49" s="26">
        <v>0</v>
      </c>
      <c r="CW49" s="26">
        <v>0</v>
      </c>
      <c r="CX49" s="26">
        <v>0</v>
      </c>
      <c r="CY49" s="26">
        <v>0</v>
      </c>
      <c r="CZ49" s="26">
        <v>0</v>
      </c>
      <c r="DA49" s="26">
        <v>0</v>
      </c>
      <c r="DB49" s="26">
        <v>0</v>
      </c>
      <c r="DC49" s="26">
        <v>0</v>
      </c>
      <c r="DD49" s="26">
        <v>0</v>
      </c>
      <c r="DE49" s="26">
        <v>80.599999999999994</v>
      </c>
      <c r="DF49" s="24">
        <v>43132</v>
      </c>
      <c r="DG49" t="e">
        <f>VLOOKUP(D49,#REF!,2,FALSE)</f>
        <v>#REF!</v>
      </c>
    </row>
    <row r="50" spans="1:111" x14ac:dyDescent="0.25">
      <c r="A50" s="23" t="s">
        <v>192</v>
      </c>
      <c r="B50" s="23" t="s">
        <v>78</v>
      </c>
      <c r="C50" s="23" t="s">
        <v>213</v>
      </c>
      <c r="D50" s="23" t="s">
        <v>64</v>
      </c>
      <c r="E50" s="24">
        <v>43238</v>
      </c>
      <c r="F50" s="23" t="s">
        <v>197</v>
      </c>
      <c r="G50" s="23" t="s">
        <v>198</v>
      </c>
      <c r="H50" s="25">
        <v>0</v>
      </c>
      <c r="I50" s="26">
        <v>0</v>
      </c>
      <c r="J50" s="27"/>
      <c r="K50" s="27"/>
      <c r="L50" s="26">
        <v>88.36</v>
      </c>
      <c r="M50" s="24">
        <v>43070</v>
      </c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4">
        <v>43268</v>
      </c>
      <c r="BK50" s="23" t="s">
        <v>80</v>
      </c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t="e">
        <f>VLOOKUP(D50,#REF!,2,FALSE)</f>
        <v>#REF!</v>
      </c>
    </row>
    <row r="51" spans="1:111" x14ac:dyDescent="0.25">
      <c r="A51" s="23" t="s">
        <v>192</v>
      </c>
      <c r="B51" s="23" t="s">
        <v>78</v>
      </c>
      <c r="C51" s="23" t="s">
        <v>213</v>
      </c>
      <c r="D51" s="23" t="s">
        <v>41</v>
      </c>
      <c r="E51" s="24">
        <v>43221</v>
      </c>
      <c r="F51" s="23" t="s">
        <v>194</v>
      </c>
      <c r="G51" s="23" t="s">
        <v>195</v>
      </c>
      <c r="H51" s="25">
        <v>31</v>
      </c>
      <c r="I51" s="26">
        <v>120</v>
      </c>
      <c r="J51" s="25">
        <v>0</v>
      </c>
      <c r="K51" s="25">
        <v>0</v>
      </c>
      <c r="L51" s="26">
        <v>88.36</v>
      </c>
      <c r="M51" s="24">
        <v>43070</v>
      </c>
      <c r="N51" s="25">
        <v>0.5</v>
      </c>
      <c r="O51" s="26">
        <v>509.71</v>
      </c>
      <c r="P51" s="26">
        <v>0</v>
      </c>
      <c r="Q51" s="26">
        <v>35.340000000000003</v>
      </c>
      <c r="R51" s="26">
        <v>53.01</v>
      </c>
      <c r="S51" s="26">
        <v>18.600000000000001</v>
      </c>
      <c r="T51" s="26">
        <v>88.35</v>
      </c>
      <c r="U51" s="26">
        <v>37.200000000000003</v>
      </c>
      <c r="V51" s="26">
        <v>0</v>
      </c>
      <c r="W51" s="26">
        <v>26.04</v>
      </c>
      <c r="X51" s="26">
        <v>39.06</v>
      </c>
      <c r="Y51" s="26">
        <v>65.099999999999994</v>
      </c>
      <c r="Z51" s="26">
        <v>0</v>
      </c>
      <c r="AA51" s="26">
        <v>9.3000000000000007</v>
      </c>
      <c r="AB51" s="26">
        <v>13.95</v>
      </c>
      <c r="AC51" s="26">
        <v>23.25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26">
        <v>0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0</v>
      </c>
      <c r="BB51" s="26">
        <v>0</v>
      </c>
      <c r="BC51" s="26">
        <v>0</v>
      </c>
      <c r="BD51" s="26">
        <v>0</v>
      </c>
      <c r="BE51" s="26">
        <v>0</v>
      </c>
      <c r="BF51" s="26">
        <v>0</v>
      </c>
      <c r="BG51" s="26">
        <v>0</v>
      </c>
      <c r="BH51" s="26">
        <v>0</v>
      </c>
      <c r="BI51" s="26">
        <v>0</v>
      </c>
      <c r="BJ51" s="24">
        <v>43268</v>
      </c>
      <c r="BK51" s="23" t="s">
        <v>79</v>
      </c>
      <c r="BL51" s="26">
        <v>0</v>
      </c>
      <c r="BM51" s="26">
        <v>0</v>
      </c>
      <c r="BN51" s="26">
        <v>0</v>
      </c>
      <c r="BO51" s="26">
        <v>0</v>
      </c>
      <c r="BP51" s="26">
        <v>18.600000000000001</v>
      </c>
      <c r="BQ51" s="26">
        <v>0</v>
      </c>
      <c r="BR51" s="26">
        <v>37.200000000000003</v>
      </c>
      <c r="BS51" s="26">
        <v>0</v>
      </c>
      <c r="BT51" s="26">
        <v>0</v>
      </c>
      <c r="BU51" s="26">
        <v>0</v>
      </c>
      <c r="BV51" s="26">
        <v>0</v>
      </c>
      <c r="BW51" s="26">
        <v>0</v>
      </c>
      <c r="BX51" s="26">
        <v>0</v>
      </c>
      <c r="BY51" s="26">
        <v>0</v>
      </c>
      <c r="BZ51" s="26">
        <v>0</v>
      </c>
      <c r="CA51" s="26">
        <v>0</v>
      </c>
      <c r="CB51" s="26">
        <v>0</v>
      </c>
      <c r="CC51" s="26">
        <v>0</v>
      </c>
      <c r="CD51" s="26">
        <v>0</v>
      </c>
      <c r="CE51" s="26">
        <v>0</v>
      </c>
      <c r="CF51" s="26">
        <v>0</v>
      </c>
      <c r="CG51" s="26">
        <v>0</v>
      </c>
      <c r="CH51" s="26">
        <v>0</v>
      </c>
      <c r="CI51" s="26">
        <v>0</v>
      </c>
      <c r="CJ51" s="26">
        <v>0</v>
      </c>
      <c r="CK51" s="26">
        <v>0</v>
      </c>
      <c r="CL51" s="26">
        <v>0</v>
      </c>
      <c r="CM51" s="26">
        <v>0</v>
      </c>
      <c r="CN51" s="26">
        <v>0</v>
      </c>
      <c r="CO51" s="26">
        <v>0</v>
      </c>
      <c r="CP51" s="26">
        <v>0</v>
      </c>
      <c r="CQ51" s="26">
        <v>0</v>
      </c>
      <c r="CR51" s="26">
        <v>0</v>
      </c>
      <c r="CS51" s="26">
        <v>0</v>
      </c>
      <c r="CT51" s="26">
        <v>0</v>
      </c>
      <c r="CU51" s="26">
        <v>0</v>
      </c>
      <c r="CV51" s="26">
        <v>0</v>
      </c>
      <c r="CW51" s="26">
        <v>0</v>
      </c>
      <c r="CX51" s="26">
        <v>0</v>
      </c>
      <c r="CY51" s="26">
        <v>0</v>
      </c>
      <c r="CZ51" s="26">
        <v>0</v>
      </c>
      <c r="DA51" s="26">
        <v>0</v>
      </c>
      <c r="DB51" s="26">
        <v>0</v>
      </c>
      <c r="DC51" s="26">
        <v>0</v>
      </c>
      <c r="DD51" s="26">
        <v>0</v>
      </c>
      <c r="DE51" s="26">
        <v>80.599999999999994</v>
      </c>
      <c r="DF51" s="24">
        <v>43132</v>
      </c>
      <c r="DG51" t="e">
        <f>VLOOKUP(D51,#REF!,2,FALSE)</f>
        <v>#REF!</v>
      </c>
    </row>
    <row r="52" spans="1:111" x14ac:dyDescent="0.25">
      <c r="A52" s="23" t="s">
        <v>192</v>
      </c>
      <c r="B52" s="23" t="s">
        <v>78</v>
      </c>
      <c r="C52" s="23" t="s">
        <v>213</v>
      </c>
      <c r="D52" s="23" t="s">
        <v>42</v>
      </c>
      <c r="E52" s="24">
        <v>43221</v>
      </c>
      <c r="F52" s="23" t="s">
        <v>194</v>
      </c>
      <c r="G52" s="23" t="s">
        <v>195</v>
      </c>
      <c r="H52" s="25">
        <v>31</v>
      </c>
      <c r="I52" s="26">
        <v>120</v>
      </c>
      <c r="J52" s="25">
        <v>0</v>
      </c>
      <c r="K52" s="25">
        <v>0</v>
      </c>
      <c r="L52" s="26">
        <v>88.36</v>
      </c>
      <c r="M52" s="24">
        <v>43070</v>
      </c>
      <c r="N52" s="25">
        <v>0.5</v>
      </c>
      <c r="O52" s="26">
        <v>509.71</v>
      </c>
      <c r="P52" s="26">
        <v>0</v>
      </c>
      <c r="Q52" s="26">
        <v>35.340000000000003</v>
      </c>
      <c r="R52" s="26">
        <v>53.01</v>
      </c>
      <c r="S52" s="26">
        <v>18.600000000000001</v>
      </c>
      <c r="T52" s="26">
        <v>88.35</v>
      </c>
      <c r="U52" s="26">
        <v>37.200000000000003</v>
      </c>
      <c r="V52" s="26">
        <v>0</v>
      </c>
      <c r="W52" s="26">
        <v>26.04</v>
      </c>
      <c r="X52" s="26">
        <v>39.06</v>
      </c>
      <c r="Y52" s="26">
        <v>65.099999999999994</v>
      </c>
      <c r="Z52" s="26">
        <v>0</v>
      </c>
      <c r="AA52" s="26">
        <v>9.3000000000000007</v>
      </c>
      <c r="AB52" s="26">
        <v>13.95</v>
      </c>
      <c r="AC52" s="26">
        <v>23.25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4">
        <v>43268</v>
      </c>
      <c r="BK52" s="23" t="s">
        <v>79</v>
      </c>
      <c r="BL52" s="26">
        <v>0</v>
      </c>
      <c r="BM52" s="26">
        <v>0</v>
      </c>
      <c r="BN52" s="26">
        <v>0</v>
      </c>
      <c r="BO52" s="26">
        <v>0</v>
      </c>
      <c r="BP52" s="26">
        <v>18.600000000000001</v>
      </c>
      <c r="BQ52" s="26">
        <v>0</v>
      </c>
      <c r="BR52" s="26">
        <v>37.200000000000003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6">
        <v>0</v>
      </c>
      <c r="CE52" s="26">
        <v>0</v>
      </c>
      <c r="CF52" s="26">
        <v>0</v>
      </c>
      <c r="CG52" s="26">
        <v>0</v>
      </c>
      <c r="CH52" s="26">
        <v>0</v>
      </c>
      <c r="CI52" s="26">
        <v>0</v>
      </c>
      <c r="CJ52" s="26">
        <v>0</v>
      </c>
      <c r="CK52" s="26">
        <v>0</v>
      </c>
      <c r="CL52" s="26">
        <v>0</v>
      </c>
      <c r="CM52" s="26">
        <v>0</v>
      </c>
      <c r="CN52" s="26">
        <v>0</v>
      </c>
      <c r="CO52" s="26">
        <v>0</v>
      </c>
      <c r="CP52" s="26">
        <v>0</v>
      </c>
      <c r="CQ52" s="26">
        <v>0</v>
      </c>
      <c r="CR52" s="26">
        <v>0</v>
      </c>
      <c r="CS52" s="26">
        <v>0</v>
      </c>
      <c r="CT52" s="26">
        <v>0</v>
      </c>
      <c r="CU52" s="26">
        <v>0</v>
      </c>
      <c r="CV52" s="26">
        <v>0</v>
      </c>
      <c r="CW52" s="26">
        <v>0</v>
      </c>
      <c r="CX52" s="26">
        <v>0</v>
      </c>
      <c r="CY52" s="26">
        <v>0</v>
      </c>
      <c r="CZ52" s="26">
        <v>0</v>
      </c>
      <c r="DA52" s="26">
        <v>0</v>
      </c>
      <c r="DB52" s="26">
        <v>0</v>
      </c>
      <c r="DC52" s="26">
        <v>0</v>
      </c>
      <c r="DD52" s="26">
        <v>0</v>
      </c>
      <c r="DE52" s="26">
        <v>80.599999999999994</v>
      </c>
      <c r="DF52" s="24">
        <v>43132</v>
      </c>
      <c r="DG52" t="e">
        <f>VLOOKUP(D52,#REF!,2,FALSE)</f>
        <v>#REF!</v>
      </c>
    </row>
    <row r="53" spans="1:111" x14ac:dyDescent="0.25">
      <c r="A53" s="23" t="s">
        <v>192</v>
      </c>
      <c r="B53" s="23" t="s">
        <v>78</v>
      </c>
      <c r="C53" s="23" t="s">
        <v>213</v>
      </c>
      <c r="D53" s="23" t="s">
        <v>58</v>
      </c>
      <c r="E53" s="24">
        <v>43221</v>
      </c>
      <c r="F53" s="23" t="s">
        <v>194</v>
      </c>
      <c r="G53" s="23" t="s">
        <v>195</v>
      </c>
      <c r="H53" s="25">
        <v>31</v>
      </c>
      <c r="I53" s="26">
        <v>92.36</v>
      </c>
      <c r="J53" s="25">
        <v>0</v>
      </c>
      <c r="K53" s="25">
        <v>0</v>
      </c>
      <c r="L53" s="26">
        <v>88.36</v>
      </c>
      <c r="M53" s="24">
        <v>43070</v>
      </c>
      <c r="N53" s="25">
        <v>0.5</v>
      </c>
      <c r="O53" s="26">
        <v>509.71</v>
      </c>
      <c r="P53" s="26">
        <v>0</v>
      </c>
      <c r="Q53" s="26">
        <v>27.2</v>
      </c>
      <c r="R53" s="26">
        <v>40.799999999999997</v>
      </c>
      <c r="S53" s="26">
        <v>14.32</v>
      </c>
      <c r="T53" s="26">
        <v>68</v>
      </c>
      <c r="U53" s="26">
        <v>28.63</v>
      </c>
      <c r="V53" s="26">
        <v>0</v>
      </c>
      <c r="W53" s="26">
        <v>20.04</v>
      </c>
      <c r="X53" s="26">
        <v>30.06</v>
      </c>
      <c r="Y53" s="26">
        <v>50.11</v>
      </c>
      <c r="Z53" s="26">
        <v>0</v>
      </c>
      <c r="AA53" s="26">
        <v>7.16</v>
      </c>
      <c r="AB53" s="26">
        <v>10.74</v>
      </c>
      <c r="AC53" s="26">
        <v>17.89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4">
        <v>43268</v>
      </c>
      <c r="BK53" s="23" t="s">
        <v>79</v>
      </c>
      <c r="BL53" s="26">
        <v>0</v>
      </c>
      <c r="BM53" s="26">
        <v>0</v>
      </c>
      <c r="BN53" s="26">
        <v>0</v>
      </c>
      <c r="BO53" s="26">
        <v>0</v>
      </c>
      <c r="BP53" s="26">
        <v>14.32</v>
      </c>
      <c r="BQ53" s="26">
        <v>0</v>
      </c>
      <c r="BR53" s="26">
        <v>28.63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0</v>
      </c>
      <c r="CC53" s="26">
        <v>0</v>
      </c>
      <c r="CD53" s="26">
        <v>0</v>
      </c>
      <c r="CE53" s="26">
        <v>0</v>
      </c>
      <c r="CF53" s="26">
        <v>0</v>
      </c>
      <c r="CG53" s="26">
        <v>0</v>
      </c>
      <c r="CH53" s="26">
        <v>0</v>
      </c>
      <c r="CI53" s="26">
        <v>0</v>
      </c>
      <c r="CJ53" s="26">
        <v>0</v>
      </c>
      <c r="CK53" s="26">
        <v>0</v>
      </c>
      <c r="CL53" s="26">
        <v>0</v>
      </c>
      <c r="CM53" s="26">
        <v>0</v>
      </c>
      <c r="CN53" s="26">
        <v>0</v>
      </c>
      <c r="CO53" s="26">
        <v>0</v>
      </c>
      <c r="CP53" s="26">
        <v>0</v>
      </c>
      <c r="CQ53" s="26">
        <v>0</v>
      </c>
      <c r="CR53" s="26">
        <v>0</v>
      </c>
      <c r="CS53" s="26">
        <v>0</v>
      </c>
      <c r="CT53" s="26">
        <v>0</v>
      </c>
      <c r="CU53" s="26">
        <v>0</v>
      </c>
      <c r="CV53" s="26">
        <v>0</v>
      </c>
      <c r="CW53" s="26">
        <v>0</v>
      </c>
      <c r="CX53" s="26">
        <v>0</v>
      </c>
      <c r="CY53" s="26">
        <v>0</v>
      </c>
      <c r="CZ53" s="26">
        <v>0</v>
      </c>
      <c r="DA53" s="26">
        <v>0</v>
      </c>
      <c r="DB53" s="26">
        <v>0</v>
      </c>
      <c r="DC53" s="26">
        <v>0</v>
      </c>
      <c r="DD53" s="26">
        <v>0</v>
      </c>
      <c r="DE53" s="26">
        <v>80.599999999999994</v>
      </c>
      <c r="DF53" s="24">
        <v>43132</v>
      </c>
      <c r="DG53" t="e">
        <f>VLOOKUP(D53,#REF!,2,FALSE)</f>
        <v>#REF!</v>
      </c>
    </row>
    <row r="54" spans="1:111" x14ac:dyDescent="0.25">
      <c r="A54" s="23" t="s">
        <v>192</v>
      </c>
      <c r="B54" s="23" t="s">
        <v>78</v>
      </c>
      <c r="C54" s="23" t="s">
        <v>213</v>
      </c>
      <c r="D54" s="23" t="s">
        <v>37</v>
      </c>
      <c r="E54" s="24">
        <v>43221</v>
      </c>
      <c r="F54" s="23" t="s">
        <v>194</v>
      </c>
      <c r="G54" s="23" t="s">
        <v>195</v>
      </c>
      <c r="H54" s="25">
        <v>31</v>
      </c>
      <c r="I54" s="26">
        <v>120</v>
      </c>
      <c r="J54" s="25">
        <v>0</v>
      </c>
      <c r="K54" s="25">
        <v>0</v>
      </c>
      <c r="L54" s="26">
        <v>88.36</v>
      </c>
      <c r="M54" s="24">
        <v>43070</v>
      </c>
      <c r="N54" s="25">
        <v>0.5</v>
      </c>
      <c r="O54" s="26">
        <v>509.71</v>
      </c>
      <c r="P54" s="26">
        <v>0</v>
      </c>
      <c r="Q54" s="26">
        <v>35.340000000000003</v>
      </c>
      <c r="R54" s="26">
        <v>53.01</v>
      </c>
      <c r="S54" s="26">
        <v>18.600000000000001</v>
      </c>
      <c r="T54" s="26">
        <v>88.35</v>
      </c>
      <c r="U54" s="26">
        <v>37.200000000000003</v>
      </c>
      <c r="V54" s="26">
        <v>0</v>
      </c>
      <c r="W54" s="26">
        <v>26.04</v>
      </c>
      <c r="X54" s="26">
        <v>39.06</v>
      </c>
      <c r="Y54" s="26">
        <v>65.099999999999994</v>
      </c>
      <c r="Z54" s="26">
        <v>0</v>
      </c>
      <c r="AA54" s="26">
        <v>9.3000000000000007</v>
      </c>
      <c r="AB54" s="26">
        <v>13.95</v>
      </c>
      <c r="AC54" s="26">
        <v>23.25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4">
        <v>43268</v>
      </c>
      <c r="BK54" s="23" t="s">
        <v>79</v>
      </c>
      <c r="BL54" s="26">
        <v>0</v>
      </c>
      <c r="BM54" s="26">
        <v>0</v>
      </c>
      <c r="BN54" s="26">
        <v>0</v>
      </c>
      <c r="BO54" s="26">
        <v>0</v>
      </c>
      <c r="BP54" s="26">
        <v>18.600000000000001</v>
      </c>
      <c r="BQ54" s="26">
        <v>0</v>
      </c>
      <c r="BR54" s="26">
        <v>37.200000000000003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>
        <v>0</v>
      </c>
      <c r="CB54" s="26">
        <v>0</v>
      </c>
      <c r="CC54" s="26">
        <v>0</v>
      </c>
      <c r="CD54" s="26">
        <v>0</v>
      </c>
      <c r="CE54" s="26">
        <v>0</v>
      </c>
      <c r="CF54" s="26">
        <v>0</v>
      </c>
      <c r="CG54" s="26">
        <v>0</v>
      </c>
      <c r="CH54" s="26">
        <v>0</v>
      </c>
      <c r="CI54" s="26">
        <v>0</v>
      </c>
      <c r="CJ54" s="26">
        <v>0</v>
      </c>
      <c r="CK54" s="26">
        <v>0</v>
      </c>
      <c r="CL54" s="26">
        <v>0</v>
      </c>
      <c r="CM54" s="26">
        <v>0</v>
      </c>
      <c r="CN54" s="26">
        <v>0</v>
      </c>
      <c r="CO54" s="26">
        <v>0</v>
      </c>
      <c r="CP54" s="26">
        <v>0</v>
      </c>
      <c r="CQ54" s="26">
        <v>0</v>
      </c>
      <c r="CR54" s="26">
        <v>0</v>
      </c>
      <c r="CS54" s="26">
        <v>0</v>
      </c>
      <c r="CT54" s="26">
        <v>0</v>
      </c>
      <c r="CU54" s="26">
        <v>0</v>
      </c>
      <c r="CV54" s="26">
        <v>0</v>
      </c>
      <c r="CW54" s="26">
        <v>0</v>
      </c>
      <c r="CX54" s="26">
        <v>0</v>
      </c>
      <c r="CY54" s="26">
        <v>0</v>
      </c>
      <c r="CZ54" s="26">
        <v>0</v>
      </c>
      <c r="DA54" s="26">
        <v>0</v>
      </c>
      <c r="DB54" s="26">
        <v>0</v>
      </c>
      <c r="DC54" s="26">
        <v>0</v>
      </c>
      <c r="DD54" s="26">
        <v>0</v>
      </c>
      <c r="DE54" s="26">
        <v>80.599999999999994</v>
      </c>
      <c r="DF54" s="24">
        <v>43132</v>
      </c>
      <c r="DG54" t="e">
        <f>VLOOKUP(D54,#REF!,2,FALSE)</f>
        <v>#REF!</v>
      </c>
    </row>
    <row r="55" spans="1:111" x14ac:dyDescent="0.25">
      <c r="A55" s="23" t="s">
        <v>192</v>
      </c>
      <c r="B55" s="23" t="s">
        <v>78</v>
      </c>
      <c r="C55" s="23" t="s">
        <v>213</v>
      </c>
      <c r="D55" s="23" t="s">
        <v>70</v>
      </c>
      <c r="E55" s="24">
        <v>43244</v>
      </c>
      <c r="F55" s="23" t="s">
        <v>199</v>
      </c>
      <c r="G55" s="23" t="s">
        <v>195</v>
      </c>
      <c r="H55" s="25">
        <v>8</v>
      </c>
      <c r="I55" s="26">
        <v>92.36</v>
      </c>
      <c r="J55" s="25">
        <v>0</v>
      </c>
      <c r="K55" s="25">
        <v>0</v>
      </c>
      <c r="L55" s="26">
        <v>88.36</v>
      </c>
      <c r="M55" s="24">
        <v>43070</v>
      </c>
      <c r="N55" s="25">
        <v>0.5</v>
      </c>
      <c r="O55" s="26">
        <v>131.54</v>
      </c>
      <c r="P55" s="26">
        <v>0</v>
      </c>
      <c r="Q55" s="26">
        <v>7.02</v>
      </c>
      <c r="R55" s="26">
        <v>10.53</v>
      </c>
      <c r="S55" s="26">
        <v>3.69</v>
      </c>
      <c r="T55" s="26">
        <v>17.55</v>
      </c>
      <c r="U55" s="26">
        <v>7.39</v>
      </c>
      <c r="V55" s="26">
        <v>0</v>
      </c>
      <c r="W55" s="26">
        <v>5.17</v>
      </c>
      <c r="X55" s="26">
        <v>7.76</v>
      </c>
      <c r="Y55" s="26">
        <v>12.93</v>
      </c>
      <c r="Z55" s="26">
        <v>0</v>
      </c>
      <c r="AA55" s="26">
        <v>1.85</v>
      </c>
      <c r="AB55" s="26">
        <v>2.77</v>
      </c>
      <c r="AC55" s="26">
        <v>4.62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6">
        <v>0</v>
      </c>
      <c r="AJ55" s="26">
        <v>0</v>
      </c>
      <c r="AK55" s="26">
        <v>0</v>
      </c>
      <c r="AL55" s="26">
        <v>0</v>
      </c>
      <c r="AM55" s="26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4">
        <v>43268</v>
      </c>
      <c r="BK55" s="23" t="s">
        <v>79</v>
      </c>
      <c r="BL55" s="26">
        <v>0</v>
      </c>
      <c r="BM55" s="26">
        <v>0</v>
      </c>
      <c r="BN55" s="26">
        <v>0</v>
      </c>
      <c r="BO55" s="26">
        <v>0</v>
      </c>
      <c r="BP55" s="26">
        <v>3.69</v>
      </c>
      <c r="BQ55" s="26">
        <v>0</v>
      </c>
      <c r="BR55" s="26">
        <v>7.39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6">
        <v>0</v>
      </c>
      <c r="CB55" s="26">
        <v>0</v>
      </c>
      <c r="CC55" s="26">
        <v>0</v>
      </c>
      <c r="CD55" s="26">
        <v>0</v>
      </c>
      <c r="CE55" s="26">
        <v>0</v>
      </c>
      <c r="CF55" s="26">
        <v>0</v>
      </c>
      <c r="CG55" s="26">
        <v>0</v>
      </c>
      <c r="CH55" s="26">
        <v>0</v>
      </c>
      <c r="CI55" s="26">
        <v>0</v>
      </c>
      <c r="CJ55" s="26">
        <v>0</v>
      </c>
      <c r="CK55" s="26">
        <v>0</v>
      </c>
      <c r="CL55" s="26">
        <v>0</v>
      </c>
      <c r="CM55" s="26">
        <v>0</v>
      </c>
      <c r="CN55" s="26">
        <v>0</v>
      </c>
      <c r="CO55" s="26">
        <v>0</v>
      </c>
      <c r="CP55" s="26">
        <v>0</v>
      </c>
      <c r="CQ55" s="26">
        <v>0</v>
      </c>
      <c r="CR55" s="26">
        <v>0</v>
      </c>
      <c r="CS55" s="26">
        <v>0</v>
      </c>
      <c r="CT55" s="26">
        <v>0</v>
      </c>
      <c r="CU55" s="26">
        <v>0</v>
      </c>
      <c r="CV55" s="26">
        <v>0</v>
      </c>
      <c r="CW55" s="26">
        <v>0</v>
      </c>
      <c r="CX55" s="26">
        <v>0</v>
      </c>
      <c r="CY55" s="26">
        <v>0</v>
      </c>
      <c r="CZ55" s="26">
        <v>0</v>
      </c>
      <c r="DA55" s="26">
        <v>0</v>
      </c>
      <c r="DB55" s="26">
        <v>0</v>
      </c>
      <c r="DC55" s="26">
        <v>0</v>
      </c>
      <c r="DD55" s="26">
        <v>0</v>
      </c>
      <c r="DE55" s="26">
        <v>80.599999999999994</v>
      </c>
      <c r="DF55" s="24">
        <v>43132</v>
      </c>
      <c r="DG55" t="e">
        <f>VLOOKUP(D55,#REF!,2,FALSE)</f>
        <v>#REF!</v>
      </c>
    </row>
    <row r="56" spans="1:111" x14ac:dyDescent="0.25">
      <c r="A56" s="23" t="s">
        <v>192</v>
      </c>
      <c r="B56" s="23" t="s">
        <v>78</v>
      </c>
      <c r="C56" s="23" t="s">
        <v>213</v>
      </c>
      <c r="D56" s="23" t="s">
        <v>66</v>
      </c>
      <c r="E56" s="24">
        <v>43221</v>
      </c>
      <c r="F56" s="23" t="s">
        <v>194</v>
      </c>
      <c r="G56" s="23" t="s">
        <v>195</v>
      </c>
      <c r="H56" s="25">
        <v>31</v>
      </c>
      <c r="I56" s="26">
        <v>92.36</v>
      </c>
      <c r="J56" s="25">
        <v>0</v>
      </c>
      <c r="K56" s="25">
        <v>0</v>
      </c>
      <c r="L56" s="26">
        <v>88.36</v>
      </c>
      <c r="M56" s="24">
        <v>43070</v>
      </c>
      <c r="N56" s="25">
        <v>0.5</v>
      </c>
      <c r="O56" s="26">
        <v>509.71</v>
      </c>
      <c r="P56" s="26">
        <v>0</v>
      </c>
      <c r="Q56" s="26">
        <v>27.2</v>
      </c>
      <c r="R56" s="26">
        <v>40.799999999999997</v>
      </c>
      <c r="S56" s="26">
        <v>14.32</v>
      </c>
      <c r="T56" s="26">
        <v>68</v>
      </c>
      <c r="U56" s="26">
        <v>28.63</v>
      </c>
      <c r="V56" s="26">
        <v>0</v>
      </c>
      <c r="W56" s="26">
        <v>20.04</v>
      </c>
      <c r="X56" s="26">
        <v>30.06</v>
      </c>
      <c r="Y56" s="26">
        <v>50.11</v>
      </c>
      <c r="Z56" s="26">
        <v>0</v>
      </c>
      <c r="AA56" s="26">
        <v>7.16</v>
      </c>
      <c r="AB56" s="26">
        <v>10.74</v>
      </c>
      <c r="AC56" s="26">
        <v>17.89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4">
        <v>43268</v>
      </c>
      <c r="BK56" s="23" t="s">
        <v>79</v>
      </c>
      <c r="BL56" s="26">
        <v>0</v>
      </c>
      <c r="BM56" s="26">
        <v>0</v>
      </c>
      <c r="BN56" s="26">
        <v>0</v>
      </c>
      <c r="BO56" s="26">
        <v>0</v>
      </c>
      <c r="BP56" s="26">
        <v>14.32</v>
      </c>
      <c r="BQ56" s="26">
        <v>0</v>
      </c>
      <c r="BR56" s="26">
        <v>28.63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0</v>
      </c>
      <c r="CC56" s="26">
        <v>0</v>
      </c>
      <c r="CD56" s="26">
        <v>0</v>
      </c>
      <c r="CE56" s="26">
        <v>0</v>
      </c>
      <c r="CF56" s="26">
        <v>0</v>
      </c>
      <c r="CG56" s="26">
        <v>0</v>
      </c>
      <c r="CH56" s="26">
        <v>0</v>
      </c>
      <c r="CI56" s="26">
        <v>0</v>
      </c>
      <c r="CJ56" s="26">
        <v>0</v>
      </c>
      <c r="CK56" s="26">
        <v>0</v>
      </c>
      <c r="CL56" s="26">
        <v>0</v>
      </c>
      <c r="CM56" s="26">
        <v>0</v>
      </c>
      <c r="CN56" s="26">
        <v>0</v>
      </c>
      <c r="CO56" s="26">
        <v>0</v>
      </c>
      <c r="CP56" s="26">
        <v>0</v>
      </c>
      <c r="CQ56" s="26">
        <v>0</v>
      </c>
      <c r="CR56" s="26">
        <v>0</v>
      </c>
      <c r="CS56" s="26">
        <v>0</v>
      </c>
      <c r="CT56" s="26">
        <v>0</v>
      </c>
      <c r="CU56" s="26">
        <v>0</v>
      </c>
      <c r="CV56" s="26">
        <v>0</v>
      </c>
      <c r="CW56" s="26">
        <v>0</v>
      </c>
      <c r="CX56" s="26">
        <v>0</v>
      </c>
      <c r="CY56" s="26">
        <v>0</v>
      </c>
      <c r="CZ56" s="26">
        <v>0</v>
      </c>
      <c r="DA56" s="26">
        <v>0</v>
      </c>
      <c r="DB56" s="26">
        <v>0</v>
      </c>
      <c r="DC56" s="26">
        <v>0</v>
      </c>
      <c r="DD56" s="26">
        <v>0</v>
      </c>
      <c r="DE56" s="26">
        <v>80.599999999999994</v>
      </c>
      <c r="DF56" s="24">
        <v>43132</v>
      </c>
      <c r="DG56" t="e">
        <f>VLOOKUP(D56,#REF!,2,FALSE)</f>
        <v>#REF!</v>
      </c>
    </row>
    <row r="57" spans="1:111" x14ac:dyDescent="0.25">
      <c r="A57" s="23" t="s">
        <v>192</v>
      </c>
      <c r="B57" s="23" t="s">
        <v>78</v>
      </c>
      <c r="C57" s="23" t="s">
        <v>213</v>
      </c>
      <c r="D57" s="23" t="s">
        <v>38</v>
      </c>
      <c r="E57" s="24">
        <v>43221</v>
      </c>
      <c r="F57" s="23" t="s">
        <v>194</v>
      </c>
      <c r="G57" s="23" t="s">
        <v>195</v>
      </c>
      <c r="H57" s="25">
        <v>31</v>
      </c>
      <c r="I57" s="26">
        <v>120</v>
      </c>
      <c r="J57" s="25">
        <v>0</v>
      </c>
      <c r="K57" s="25">
        <v>0</v>
      </c>
      <c r="L57" s="26">
        <v>88.36</v>
      </c>
      <c r="M57" s="24">
        <v>43070</v>
      </c>
      <c r="N57" s="25">
        <v>0.5</v>
      </c>
      <c r="O57" s="26">
        <v>509.71</v>
      </c>
      <c r="P57" s="26">
        <v>0</v>
      </c>
      <c r="Q57" s="26">
        <v>35.340000000000003</v>
      </c>
      <c r="R57" s="26">
        <v>53.01</v>
      </c>
      <c r="S57" s="26">
        <v>18.600000000000001</v>
      </c>
      <c r="T57" s="26">
        <v>88.35</v>
      </c>
      <c r="U57" s="26">
        <v>37.200000000000003</v>
      </c>
      <c r="V57" s="26">
        <v>0</v>
      </c>
      <c r="W57" s="26">
        <v>26.04</v>
      </c>
      <c r="X57" s="26">
        <v>39.06</v>
      </c>
      <c r="Y57" s="26">
        <v>65.099999999999994</v>
      </c>
      <c r="Z57" s="26">
        <v>0</v>
      </c>
      <c r="AA57" s="26">
        <v>9.3000000000000007</v>
      </c>
      <c r="AB57" s="26">
        <v>13.95</v>
      </c>
      <c r="AC57" s="26">
        <v>23.25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4">
        <v>43268</v>
      </c>
      <c r="BK57" s="23" t="s">
        <v>79</v>
      </c>
      <c r="BL57" s="26">
        <v>0</v>
      </c>
      <c r="BM57" s="26">
        <v>0</v>
      </c>
      <c r="BN57" s="26">
        <v>0</v>
      </c>
      <c r="BO57" s="26">
        <v>0</v>
      </c>
      <c r="BP57" s="26">
        <v>18.600000000000001</v>
      </c>
      <c r="BQ57" s="26">
        <v>0</v>
      </c>
      <c r="BR57" s="26">
        <v>37.200000000000003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6">
        <v>0</v>
      </c>
      <c r="CE57" s="26">
        <v>0</v>
      </c>
      <c r="CF57" s="26">
        <v>0</v>
      </c>
      <c r="CG57" s="26">
        <v>0</v>
      </c>
      <c r="CH57" s="26">
        <v>0</v>
      </c>
      <c r="CI57" s="26">
        <v>0</v>
      </c>
      <c r="CJ57" s="26">
        <v>0</v>
      </c>
      <c r="CK57" s="26">
        <v>0</v>
      </c>
      <c r="CL57" s="26">
        <v>0</v>
      </c>
      <c r="CM57" s="26">
        <v>0</v>
      </c>
      <c r="CN57" s="26">
        <v>0</v>
      </c>
      <c r="CO57" s="26">
        <v>0</v>
      </c>
      <c r="CP57" s="26">
        <v>0</v>
      </c>
      <c r="CQ57" s="26">
        <v>0</v>
      </c>
      <c r="CR57" s="26">
        <v>0</v>
      </c>
      <c r="CS57" s="26">
        <v>0</v>
      </c>
      <c r="CT57" s="26">
        <v>0</v>
      </c>
      <c r="CU57" s="26">
        <v>0</v>
      </c>
      <c r="CV57" s="26">
        <v>0</v>
      </c>
      <c r="CW57" s="26">
        <v>0</v>
      </c>
      <c r="CX57" s="26">
        <v>0</v>
      </c>
      <c r="CY57" s="26">
        <v>0</v>
      </c>
      <c r="CZ57" s="26">
        <v>0</v>
      </c>
      <c r="DA57" s="26">
        <v>0</v>
      </c>
      <c r="DB57" s="26">
        <v>0</v>
      </c>
      <c r="DC57" s="26">
        <v>0</v>
      </c>
      <c r="DD57" s="26">
        <v>0</v>
      </c>
      <c r="DE57" s="26">
        <v>80.599999999999994</v>
      </c>
      <c r="DF57" s="24">
        <v>43132</v>
      </c>
      <c r="DG57" t="e">
        <f>VLOOKUP(D57,#REF!,2,FALSE)</f>
        <v>#REF!</v>
      </c>
    </row>
    <row r="58" spans="1:111" x14ac:dyDescent="0.25">
      <c r="A58" s="23" t="s">
        <v>192</v>
      </c>
      <c r="B58" s="23" t="s">
        <v>78</v>
      </c>
      <c r="C58" s="23" t="s">
        <v>213</v>
      </c>
      <c r="D58" s="23" t="s">
        <v>47</v>
      </c>
      <c r="E58" s="24">
        <v>43221</v>
      </c>
      <c r="F58" s="23" t="s">
        <v>194</v>
      </c>
      <c r="G58" s="23" t="s">
        <v>195</v>
      </c>
      <c r="H58" s="25">
        <v>31</v>
      </c>
      <c r="I58" s="26">
        <v>120</v>
      </c>
      <c r="J58" s="25">
        <v>0</v>
      </c>
      <c r="K58" s="25">
        <v>0</v>
      </c>
      <c r="L58" s="26">
        <v>88.36</v>
      </c>
      <c r="M58" s="24">
        <v>43070</v>
      </c>
      <c r="N58" s="25">
        <v>0.5</v>
      </c>
      <c r="O58" s="26">
        <v>509.71</v>
      </c>
      <c r="P58" s="26">
        <v>0</v>
      </c>
      <c r="Q58" s="26">
        <v>35.340000000000003</v>
      </c>
      <c r="R58" s="26">
        <v>53.01</v>
      </c>
      <c r="S58" s="26">
        <v>18.600000000000001</v>
      </c>
      <c r="T58" s="26">
        <v>88.35</v>
      </c>
      <c r="U58" s="26">
        <v>37.200000000000003</v>
      </c>
      <c r="V58" s="26">
        <v>0</v>
      </c>
      <c r="W58" s="26">
        <v>26.04</v>
      </c>
      <c r="X58" s="26">
        <v>39.06</v>
      </c>
      <c r="Y58" s="26">
        <v>65.099999999999994</v>
      </c>
      <c r="Z58" s="26">
        <v>0</v>
      </c>
      <c r="AA58" s="26">
        <v>9.3000000000000007</v>
      </c>
      <c r="AB58" s="26">
        <v>13.95</v>
      </c>
      <c r="AC58" s="26">
        <v>23.25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4">
        <v>43268</v>
      </c>
      <c r="BK58" s="23" t="s">
        <v>203</v>
      </c>
      <c r="BL58" s="26">
        <v>0</v>
      </c>
      <c r="BM58" s="26">
        <v>0</v>
      </c>
      <c r="BN58" s="26">
        <v>0</v>
      </c>
      <c r="BO58" s="26">
        <v>0</v>
      </c>
      <c r="BP58" s="26">
        <v>18.600000000000001</v>
      </c>
      <c r="BQ58" s="26">
        <v>0</v>
      </c>
      <c r="BR58" s="26">
        <v>37.200000000000003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0</v>
      </c>
      <c r="CC58" s="26">
        <v>0</v>
      </c>
      <c r="CD58" s="26">
        <v>0</v>
      </c>
      <c r="CE58" s="26">
        <v>0</v>
      </c>
      <c r="CF58" s="26">
        <v>0</v>
      </c>
      <c r="CG58" s="26">
        <v>0</v>
      </c>
      <c r="CH58" s="26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26">
        <v>0</v>
      </c>
      <c r="CO58" s="26">
        <v>0</v>
      </c>
      <c r="CP58" s="26">
        <v>0</v>
      </c>
      <c r="CQ58" s="26">
        <v>0</v>
      </c>
      <c r="CR58" s="26">
        <v>0</v>
      </c>
      <c r="CS58" s="26">
        <v>0</v>
      </c>
      <c r="CT58" s="26">
        <v>0</v>
      </c>
      <c r="CU58" s="26">
        <v>0</v>
      </c>
      <c r="CV58" s="26">
        <v>0</v>
      </c>
      <c r="CW58" s="26">
        <v>0</v>
      </c>
      <c r="CX58" s="26">
        <v>0</v>
      </c>
      <c r="CY58" s="26">
        <v>0</v>
      </c>
      <c r="CZ58" s="26">
        <v>0</v>
      </c>
      <c r="DA58" s="26">
        <v>0</v>
      </c>
      <c r="DB58" s="26">
        <v>0</v>
      </c>
      <c r="DC58" s="26">
        <v>0</v>
      </c>
      <c r="DD58" s="26">
        <v>0</v>
      </c>
      <c r="DE58" s="26">
        <v>80.599999999999994</v>
      </c>
      <c r="DF58" s="24">
        <v>43132</v>
      </c>
      <c r="DG58" t="e">
        <f>VLOOKUP(D58,#REF!,2,FALSE)</f>
        <v>#REF!</v>
      </c>
    </row>
    <row r="59" spans="1:111" x14ac:dyDescent="0.25">
      <c r="A59" s="23" t="s">
        <v>192</v>
      </c>
      <c r="B59" s="23" t="s">
        <v>78</v>
      </c>
      <c r="C59" s="23" t="s">
        <v>213</v>
      </c>
      <c r="D59" s="23" t="s">
        <v>39</v>
      </c>
      <c r="E59" s="24">
        <v>43221</v>
      </c>
      <c r="F59" s="23" t="s">
        <v>194</v>
      </c>
      <c r="G59" s="23" t="s">
        <v>195</v>
      </c>
      <c r="H59" s="25">
        <v>31</v>
      </c>
      <c r="I59" s="26">
        <v>120</v>
      </c>
      <c r="J59" s="25">
        <v>0</v>
      </c>
      <c r="K59" s="25">
        <v>0</v>
      </c>
      <c r="L59" s="26">
        <v>88.36</v>
      </c>
      <c r="M59" s="24">
        <v>43070</v>
      </c>
      <c r="N59" s="25">
        <v>0.5</v>
      </c>
      <c r="O59" s="26">
        <v>509.71</v>
      </c>
      <c r="P59" s="26">
        <v>0</v>
      </c>
      <c r="Q59" s="26">
        <v>35.340000000000003</v>
      </c>
      <c r="R59" s="26">
        <v>53.01</v>
      </c>
      <c r="S59" s="26">
        <v>18.600000000000001</v>
      </c>
      <c r="T59" s="26">
        <v>88.35</v>
      </c>
      <c r="U59" s="26">
        <v>37.200000000000003</v>
      </c>
      <c r="V59" s="26">
        <v>0</v>
      </c>
      <c r="W59" s="26">
        <v>26.04</v>
      </c>
      <c r="X59" s="26">
        <v>39.06</v>
      </c>
      <c r="Y59" s="26">
        <v>65.099999999999994</v>
      </c>
      <c r="Z59" s="26">
        <v>0</v>
      </c>
      <c r="AA59" s="26">
        <v>9.3000000000000007</v>
      </c>
      <c r="AB59" s="26">
        <v>13.95</v>
      </c>
      <c r="AC59" s="26">
        <v>23.25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4">
        <v>43268</v>
      </c>
      <c r="BK59" s="23" t="s">
        <v>203</v>
      </c>
      <c r="BL59" s="26">
        <v>0</v>
      </c>
      <c r="BM59" s="26">
        <v>0</v>
      </c>
      <c r="BN59" s="26">
        <v>0</v>
      </c>
      <c r="BO59" s="26">
        <v>0</v>
      </c>
      <c r="BP59" s="26">
        <v>18.600000000000001</v>
      </c>
      <c r="BQ59" s="26">
        <v>0</v>
      </c>
      <c r="BR59" s="26">
        <v>37.200000000000003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6">
        <v>0</v>
      </c>
      <c r="CB59" s="26">
        <v>0</v>
      </c>
      <c r="CC59" s="26">
        <v>0</v>
      </c>
      <c r="CD59" s="26">
        <v>0</v>
      </c>
      <c r="CE59" s="26">
        <v>0</v>
      </c>
      <c r="CF59" s="26">
        <v>0</v>
      </c>
      <c r="CG59" s="26">
        <v>0</v>
      </c>
      <c r="CH59" s="26">
        <v>0</v>
      </c>
      <c r="CI59" s="26">
        <v>0</v>
      </c>
      <c r="CJ59" s="26">
        <v>0</v>
      </c>
      <c r="CK59" s="26">
        <v>0</v>
      </c>
      <c r="CL59" s="26">
        <v>0</v>
      </c>
      <c r="CM59" s="26">
        <v>0</v>
      </c>
      <c r="CN59" s="26">
        <v>0</v>
      </c>
      <c r="CO59" s="26">
        <v>0</v>
      </c>
      <c r="CP59" s="26">
        <v>0</v>
      </c>
      <c r="CQ59" s="26">
        <v>0</v>
      </c>
      <c r="CR59" s="26">
        <v>0</v>
      </c>
      <c r="CS59" s="26">
        <v>0</v>
      </c>
      <c r="CT59" s="26">
        <v>0</v>
      </c>
      <c r="CU59" s="26">
        <v>0</v>
      </c>
      <c r="CV59" s="26">
        <v>0</v>
      </c>
      <c r="CW59" s="26">
        <v>0</v>
      </c>
      <c r="CX59" s="26">
        <v>0</v>
      </c>
      <c r="CY59" s="26">
        <v>0</v>
      </c>
      <c r="CZ59" s="26">
        <v>0</v>
      </c>
      <c r="DA59" s="26">
        <v>0</v>
      </c>
      <c r="DB59" s="26">
        <v>0</v>
      </c>
      <c r="DC59" s="26">
        <v>0</v>
      </c>
      <c r="DD59" s="26">
        <v>0</v>
      </c>
      <c r="DE59" s="26">
        <v>80.599999999999994</v>
      </c>
      <c r="DF59" s="24">
        <v>43132</v>
      </c>
      <c r="DG59" t="e">
        <f>VLOOKUP(D59,#REF!,2,FALSE)</f>
        <v>#REF!</v>
      </c>
    </row>
    <row r="60" spans="1:111" x14ac:dyDescent="0.25">
      <c r="A60" s="23" t="s">
        <v>192</v>
      </c>
      <c r="B60" s="23" t="s">
        <v>78</v>
      </c>
      <c r="C60" s="23" t="s">
        <v>213</v>
      </c>
      <c r="D60" s="23" t="s">
        <v>49</v>
      </c>
      <c r="E60" s="24">
        <v>43221</v>
      </c>
      <c r="F60" s="23" t="s">
        <v>194</v>
      </c>
      <c r="G60" s="23" t="s">
        <v>195</v>
      </c>
      <c r="H60" s="25">
        <v>4</v>
      </c>
      <c r="I60" s="26">
        <v>120</v>
      </c>
      <c r="J60" s="25">
        <v>0</v>
      </c>
      <c r="K60" s="25">
        <v>0</v>
      </c>
      <c r="L60" s="26">
        <v>88.36</v>
      </c>
      <c r="M60" s="24">
        <v>43070</v>
      </c>
      <c r="N60" s="25">
        <v>0.5</v>
      </c>
      <c r="O60" s="26">
        <v>65.77</v>
      </c>
      <c r="P60" s="26">
        <v>0</v>
      </c>
      <c r="Q60" s="26">
        <v>4.5599999999999996</v>
      </c>
      <c r="R60" s="26">
        <v>6.84</v>
      </c>
      <c r="S60" s="26">
        <v>2.4</v>
      </c>
      <c r="T60" s="26">
        <v>11.4</v>
      </c>
      <c r="U60" s="26">
        <v>4.8</v>
      </c>
      <c r="V60" s="26">
        <v>0</v>
      </c>
      <c r="W60" s="26">
        <v>3.36</v>
      </c>
      <c r="X60" s="26">
        <v>5.04</v>
      </c>
      <c r="Y60" s="26">
        <v>8.4</v>
      </c>
      <c r="Z60" s="26">
        <v>0</v>
      </c>
      <c r="AA60" s="26">
        <v>1.2</v>
      </c>
      <c r="AB60" s="26">
        <v>1.8</v>
      </c>
      <c r="AC60" s="26">
        <v>3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6">
        <v>0</v>
      </c>
      <c r="AM60" s="26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>
        <v>0</v>
      </c>
      <c r="BI60" s="26">
        <v>0</v>
      </c>
      <c r="BJ60" s="24">
        <v>43268</v>
      </c>
      <c r="BK60" s="23" t="s">
        <v>79</v>
      </c>
      <c r="BL60" s="26">
        <v>0</v>
      </c>
      <c r="BM60" s="26">
        <v>0</v>
      </c>
      <c r="BN60" s="26">
        <v>0</v>
      </c>
      <c r="BO60" s="26">
        <v>0</v>
      </c>
      <c r="BP60" s="26">
        <v>2.4</v>
      </c>
      <c r="BQ60" s="26">
        <v>0</v>
      </c>
      <c r="BR60" s="26">
        <v>4.8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>
        <v>0</v>
      </c>
      <c r="CA60" s="26">
        <v>0</v>
      </c>
      <c r="CB60" s="26">
        <v>0</v>
      </c>
      <c r="CC60" s="26">
        <v>0</v>
      </c>
      <c r="CD60" s="26">
        <v>0</v>
      </c>
      <c r="CE60" s="26">
        <v>0</v>
      </c>
      <c r="CF60" s="26">
        <v>0</v>
      </c>
      <c r="CG60" s="26">
        <v>0</v>
      </c>
      <c r="CH60" s="26">
        <v>0</v>
      </c>
      <c r="CI60" s="26">
        <v>0</v>
      </c>
      <c r="CJ60" s="26">
        <v>0</v>
      </c>
      <c r="CK60" s="26">
        <v>0</v>
      </c>
      <c r="CL60" s="26">
        <v>0</v>
      </c>
      <c r="CM60" s="26">
        <v>0</v>
      </c>
      <c r="CN60" s="26">
        <v>0</v>
      </c>
      <c r="CO60" s="26">
        <v>0</v>
      </c>
      <c r="CP60" s="26">
        <v>0</v>
      </c>
      <c r="CQ60" s="26">
        <v>0</v>
      </c>
      <c r="CR60" s="26">
        <v>0</v>
      </c>
      <c r="CS60" s="26">
        <v>0</v>
      </c>
      <c r="CT60" s="26">
        <v>0</v>
      </c>
      <c r="CU60" s="26">
        <v>0</v>
      </c>
      <c r="CV60" s="26">
        <v>0</v>
      </c>
      <c r="CW60" s="26">
        <v>0</v>
      </c>
      <c r="CX60" s="26">
        <v>0</v>
      </c>
      <c r="CY60" s="26">
        <v>0</v>
      </c>
      <c r="CZ60" s="26">
        <v>0</v>
      </c>
      <c r="DA60" s="26">
        <v>0</v>
      </c>
      <c r="DB60" s="26">
        <v>0</v>
      </c>
      <c r="DC60" s="26">
        <v>0</v>
      </c>
      <c r="DD60" s="26">
        <v>0</v>
      </c>
      <c r="DE60" s="26">
        <v>80.599999999999994</v>
      </c>
      <c r="DF60" s="24">
        <v>43132</v>
      </c>
      <c r="DG60" t="e">
        <f>VLOOKUP(D60,#REF!,2,FALSE)</f>
        <v>#REF!</v>
      </c>
    </row>
    <row r="61" spans="1:111" x14ac:dyDescent="0.25">
      <c r="A61" s="23" t="s">
        <v>192</v>
      </c>
      <c r="B61" s="23" t="s">
        <v>78</v>
      </c>
      <c r="C61" s="23" t="s">
        <v>213</v>
      </c>
      <c r="D61" s="23" t="s">
        <v>49</v>
      </c>
      <c r="E61" s="24">
        <v>43224</v>
      </c>
      <c r="F61" s="23" t="s">
        <v>197</v>
      </c>
      <c r="G61" s="23" t="s">
        <v>198</v>
      </c>
      <c r="H61" s="25">
        <v>0</v>
      </c>
      <c r="I61" s="26">
        <v>0</v>
      </c>
      <c r="J61" s="27"/>
      <c r="K61" s="27"/>
      <c r="L61" s="26">
        <v>88.36</v>
      </c>
      <c r="M61" s="24">
        <v>43070</v>
      </c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4">
        <v>43268</v>
      </c>
      <c r="BK61" s="23" t="s">
        <v>80</v>
      </c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t="e">
        <f>VLOOKUP(D61,#REF!,2,FALSE)</f>
        <v>#REF!</v>
      </c>
    </row>
    <row r="62" spans="1:111" x14ac:dyDescent="0.25">
      <c r="A62" s="23" t="s">
        <v>192</v>
      </c>
      <c r="B62" s="23" t="s">
        <v>78</v>
      </c>
      <c r="C62" s="23" t="s">
        <v>213</v>
      </c>
      <c r="D62" s="23" t="s">
        <v>50</v>
      </c>
      <c r="E62" s="24">
        <v>43221</v>
      </c>
      <c r="F62" s="23" t="s">
        <v>194</v>
      </c>
      <c r="G62" s="23" t="s">
        <v>195</v>
      </c>
      <c r="H62" s="25">
        <v>2</v>
      </c>
      <c r="I62" s="26">
        <v>102.17</v>
      </c>
      <c r="J62" s="25">
        <v>0</v>
      </c>
      <c r="K62" s="25">
        <v>0</v>
      </c>
      <c r="L62" s="26">
        <v>88.36</v>
      </c>
      <c r="M62" s="24">
        <v>43070</v>
      </c>
      <c r="N62" s="25">
        <v>0.5</v>
      </c>
      <c r="O62" s="26">
        <v>32.880000000000003</v>
      </c>
      <c r="P62" s="26">
        <v>0</v>
      </c>
      <c r="Q62" s="26">
        <v>1.94</v>
      </c>
      <c r="R62" s="26">
        <v>2.92</v>
      </c>
      <c r="S62" s="26">
        <v>1.02</v>
      </c>
      <c r="T62" s="26">
        <v>4.8600000000000003</v>
      </c>
      <c r="U62" s="26">
        <v>2.04</v>
      </c>
      <c r="V62" s="26">
        <v>0</v>
      </c>
      <c r="W62" s="26">
        <v>1.43</v>
      </c>
      <c r="X62" s="26">
        <v>2.15</v>
      </c>
      <c r="Y62" s="26">
        <v>3.58</v>
      </c>
      <c r="Z62" s="26">
        <v>0</v>
      </c>
      <c r="AA62" s="26">
        <v>0.51</v>
      </c>
      <c r="AB62" s="26">
        <v>0.77</v>
      </c>
      <c r="AC62" s="26">
        <v>1.28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4">
        <v>43268</v>
      </c>
      <c r="BK62" s="23" t="s">
        <v>79</v>
      </c>
      <c r="BL62" s="26">
        <v>0</v>
      </c>
      <c r="BM62" s="26">
        <v>0</v>
      </c>
      <c r="BN62" s="26">
        <v>0</v>
      </c>
      <c r="BO62" s="26">
        <v>0</v>
      </c>
      <c r="BP62" s="26">
        <v>1.02</v>
      </c>
      <c r="BQ62" s="26">
        <v>0</v>
      </c>
      <c r="BR62" s="26">
        <v>2.04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>
        <v>0</v>
      </c>
      <c r="CA62" s="26">
        <v>0</v>
      </c>
      <c r="CB62" s="26">
        <v>0</v>
      </c>
      <c r="CC62" s="26">
        <v>0</v>
      </c>
      <c r="CD62" s="26">
        <v>0</v>
      </c>
      <c r="CE62" s="26">
        <v>0</v>
      </c>
      <c r="CF62" s="26">
        <v>0</v>
      </c>
      <c r="CG62" s="26">
        <v>0</v>
      </c>
      <c r="CH62" s="26">
        <v>0</v>
      </c>
      <c r="CI62" s="26">
        <v>0</v>
      </c>
      <c r="CJ62" s="26">
        <v>0</v>
      </c>
      <c r="CK62" s="26">
        <v>0</v>
      </c>
      <c r="CL62" s="26">
        <v>0</v>
      </c>
      <c r="CM62" s="26">
        <v>0</v>
      </c>
      <c r="CN62" s="26">
        <v>0</v>
      </c>
      <c r="CO62" s="26">
        <v>0</v>
      </c>
      <c r="CP62" s="26">
        <v>0</v>
      </c>
      <c r="CQ62" s="26">
        <v>0</v>
      </c>
      <c r="CR62" s="26">
        <v>0</v>
      </c>
      <c r="CS62" s="26">
        <v>0</v>
      </c>
      <c r="CT62" s="26">
        <v>0</v>
      </c>
      <c r="CU62" s="26">
        <v>0</v>
      </c>
      <c r="CV62" s="26">
        <v>0</v>
      </c>
      <c r="CW62" s="26">
        <v>0</v>
      </c>
      <c r="CX62" s="26">
        <v>0</v>
      </c>
      <c r="CY62" s="26">
        <v>0</v>
      </c>
      <c r="CZ62" s="26">
        <v>0</v>
      </c>
      <c r="DA62" s="26">
        <v>0</v>
      </c>
      <c r="DB62" s="26">
        <v>0</v>
      </c>
      <c r="DC62" s="26">
        <v>0</v>
      </c>
      <c r="DD62" s="26">
        <v>0</v>
      </c>
      <c r="DE62" s="26">
        <v>80.599999999999994</v>
      </c>
      <c r="DF62" s="24">
        <v>43132</v>
      </c>
      <c r="DG62" t="e">
        <f>VLOOKUP(D62,#REF!,2,FALSE)</f>
        <v>#REF!</v>
      </c>
    </row>
    <row r="63" spans="1:111" x14ac:dyDescent="0.25">
      <c r="A63" s="23" t="s">
        <v>192</v>
      </c>
      <c r="B63" s="23" t="s">
        <v>78</v>
      </c>
      <c r="C63" s="23" t="s">
        <v>213</v>
      </c>
      <c r="D63" s="23" t="s">
        <v>50</v>
      </c>
      <c r="E63" s="24">
        <v>43222</v>
      </c>
      <c r="F63" s="23" t="s">
        <v>197</v>
      </c>
      <c r="G63" s="23" t="s">
        <v>198</v>
      </c>
      <c r="H63" s="25">
        <v>0</v>
      </c>
      <c r="I63" s="26">
        <v>0</v>
      </c>
      <c r="J63" s="27"/>
      <c r="K63" s="27"/>
      <c r="L63" s="26">
        <v>88.36</v>
      </c>
      <c r="M63" s="24">
        <v>43070</v>
      </c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4">
        <v>43268</v>
      </c>
      <c r="BK63" s="23" t="s">
        <v>80</v>
      </c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t="e">
        <f>VLOOKUP(D63,#REF!,2,FALSE)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/>
  <dimension ref="A1:Q58"/>
  <sheetViews>
    <sheetView workbookViewId="0">
      <selection activeCell="A2" sqref="A2"/>
    </sheetView>
  </sheetViews>
  <sheetFormatPr baseColWidth="10" defaultRowHeight="15" x14ac:dyDescent="0.25"/>
  <sheetData>
    <row r="1" spans="1:17" x14ac:dyDescent="0.25">
      <c r="A1" s="33" t="s">
        <v>82</v>
      </c>
      <c r="B1" s="34" t="s">
        <v>83</v>
      </c>
      <c r="C1" s="34" t="s">
        <v>84</v>
      </c>
      <c r="D1" s="34" t="s">
        <v>85</v>
      </c>
      <c r="E1" s="34" t="s">
        <v>96</v>
      </c>
      <c r="F1" s="34" t="s">
        <v>103</v>
      </c>
      <c r="G1" s="34" t="s">
        <v>107</v>
      </c>
      <c r="H1" s="34" t="s">
        <v>100</v>
      </c>
      <c r="I1" s="34" t="s">
        <v>102</v>
      </c>
      <c r="J1" s="34" t="s">
        <v>104</v>
      </c>
      <c r="K1" s="34" t="s">
        <v>105</v>
      </c>
      <c r="L1" s="34" t="s">
        <v>106</v>
      </c>
      <c r="M1" s="34" t="s">
        <v>108</v>
      </c>
      <c r="N1" s="34" t="s">
        <v>109</v>
      </c>
      <c r="O1" s="34" t="s">
        <v>110</v>
      </c>
      <c r="P1" s="35" t="s">
        <v>236</v>
      </c>
      <c r="Q1" s="28" t="s">
        <v>229</v>
      </c>
    </row>
    <row r="2" spans="1:17" x14ac:dyDescent="0.25">
      <c r="A2" s="36" t="s">
        <v>192</v>
      </c>
      <c r="B2" s="37" t="s">
        <v>78</v>
      </c>
      <c r="C2" s="37" t="s">
        <v>230</v>
      </c>
      <c r="D2" s="37" t="s">
        <v>26</v>
      </c>
      <c r="E2" s="41">
        <v>493.27</v>
      </c>
      <c r="F2" s="41">
        <v>0</v>
      </c>
      <c r="G2" s="41">
        <v>0</v>
      </c>
      <c r="H2" s="41">
        <v>18</v>
      </c>
      <c r="I2" s="41">
        <v>36</v>
      </c>
      <c r="J2" s="41">
        <v>25.2</v>
      </c>
      <c r="K2" s="41">
        <v>37.799999999999997</v>
      </c>
      <c r="L2" s="41">
        <v>63</v>
      </c>
      <c r="M2" s="41">
        <v>9</v>
      </c>
      <c r="N2" s="41">
        <v>13.5</v>
      </c>
      <c r="O2" s="41">
        <v>22.5</v>
      </c>
      <c r="P2" s="42">
        <f>SUM('JUNIO 2018 IMSS'!$E2:$O2)</f>
        <v>718.27</v>
      </c>
      <c r="Q2" t="e">
        <f>VLOOKUP(D2,#REF!,2,FALSE)</f>
        <v>#REF!</v>
      </c>
    </row>
    <row r="3" spans="1:17" x14ac:dyDescent="0.25">
      <c r="A3" s="38" t="s">
        <v>192</v>
      </c>
      <c r="B3" s="39" t="s">
        <v>78</v>
      </c>
      <c r="C3" s="39" t="s">
        <v>230</v>
      </c>
      <c r="D3" s="39" t="s">
        <v>68</v>
      </c>
      <c r="E3" s="43">
        <v>493.27</v>
      </c>
      <c r="F3" s="43">
        <v>0</v>
      </c>
      <c r="G3" s="43">
        <v>0</v>
      </c>
      <c r="H3" s="43">
        <v>13.85</v>
      </c>
      <c r="I3" s="43">
        <v>27.71</v>
      </c>
      <c r="J3" s="43">
        <v>19.399999999999999</v>
      </c>
      <c r="K3" s="43">
        <v>29.09</v>
      </c>
      <c r="L3" s="43">
        <v>48.49</v>
      </c>
      <c r="M3" s="43">
        <v>6.93</v>
      </c>
      <c r="N3" s="43">
        <v>10.39</v>
      </c>
      <c r="O3" s="43">
        <v>17.32</v>
      </c>
      <c r="P3" s="44">
        <f>SUM('JUNIO 2018 IMSS'!$E3:$O3)</f>
        <v>666.45</v>
      </c>
      <c r="Q3" t="e">
        <f>VLOOKUP(D3,#REF!,2,FALSE)</f>
        <v>#REF!</v>
      </c>
    </row>
    <row r="4" spans="1:17" x14ac:dyDescent="0.25">
      <c r="A4" s="36" t="s">
        <v>192</v>
      </c>
      <c r="B4" s="37" t="s">
        <v>78</v>
      </c>
      <c r="C4" s="37" t="s">
        <v>230</v>
      </c>
      <c r="D4" s="37" t="s">
        <v>69</v>
      </c>
      <c r="E4" s="41">
        <v>493.27</v>
      </c>
      <c r="F4" s="41">
        <v>0</v>
      </c>
      <c r="G4" s="41">
        <v>0</v>
      </c>
      <c r="H4" s="41">
        <v>13.85</v>
      </c>
      <c r="I4" s="41">
        <v>27.71</v>
      </c>
      <c r="J4" s="41">
        <v>19.399999999999999</v>
      </c>
      <c r="K4" s="41">
        <v>29.09</v>
      </c>
      <c r="L4" s="41">
        <v>48.49</v>
      </c>
      <c r="M4" s="41">
        <v>6.93</v>
      </c>
      <c r="N4" s="41">
        <v>10.39</v>
      </c>
      <c r="O4" s="41">
        <v>17.32</v>
      </c>
      <c r="P4" s="42">
        <f>SUM('JUNIO 2018 IMSS'!$E4:$O4)</f>
        <v>666.45</v>
      </c>
      <c r="Q4" t="e">
        <f>VLOOKUP(D4,#REF!,2,FALSE)</f>
        <v>#REF!</v>
      </c>
    </row>
    <row r="5" spans="1:17" x14ac:dyDescent="0.25">
      <c r="A5" s="38" t="s">
        <v>192</v>
      </c>
      <c r="B5" s="39" t="s">
        <v>78</v>
      </c>
      <c r="C5" s="39" t="s">
        <v>230</v>
      </c>
      <c r="D5" s="39" t="s">
        <v>30</v>
      </c>
      <c r="E5" s="43">
        <v>493.27</v>
      </c>
      <c r="F5" s="43">
        <v>0</v>
      </c>
      <c r="G5" s="43">
        <v>0</v>
      </c>
      <c r="H5" s="43">
        <v>18</v>
      </c>
      <c r="I5" s="43">
        <v>36</v>
      </c>
      <c r="J5" s="43">
        <v>25.2</v>
      </c>
      <c r="K5" s="43">
        <v>37.799999999999997</v>
      </c>
      <c r="L5" s="43">
        <v>63</v>
      </c>
      <c r="M5" s="43">
        <v>9</v>
      </c>
      <c r="N5" s="43">
        <v>13.5</v>
      </c>
      <c r="O5" s="43">
        <v>22.5</v>
      </c>
      <c r="P5" s="44">
        <f>SUM('JUNIO 2018 IMSS'!$E5:$O5)</f>
        <v>718.27</v>
      </c>
      <c r="Q5" t="e">
        <f>VLOOKUP(D5,#REF!,2,FALSE)</f>
        <v>#REF!</v>
      </c>
    </row>
    <row r="6" spans="1:17" x14ac:dyDescent="0.25">
      <c r="A6" s="36" t="s">
        <v>192</v>
      </c>
      <c r="B6" s="37" t="s">
        <v>78</v>
      </c>
      <c r="C6" s="37" t="s">
        <v>230</v>
      </c>
      <c r="D6" s="37" t="s">
        <v>67</v>
      </c>
      <c r="E6" s="41">
        <v>493.27</v>
      </c>
      <c r="F6" s="41">
        <v>0</v>
      </c>
      <c r="G6" s="41">
        <v>0</v>
      </c>
      <c r="H6" s="41">
        <v>13.85</v>
      </c>
      <c r="I6" s="41">
        <v>27.71</v>
      </c>
      <c r="J6" s="41">
        <v>19.399999999999999</v>
      </c>
      <c r="K6" s="41">
        <v>29.09</v>
      </c>
      <c r="L6" s="41">
        <v>48.49</v>
      </c>
      <c r="M6" s="41">
        <v>6.93</v>
      </c>
      <c r="N6" s="41">
        <v>10.39</v>
      </c>
      <c r="O6" s="41">
        <v>17.32</v>
      </c>
      <c r="P6" s="42">
        <f>SUM('JUNIO 2018 IMSS'!$E6:$O6)</f>
        <v>666.45</v>
      </c>
      <c r="Q6" t="e">
        <f>VLOOKUP(D6,#REF!,2,FALSE)</f>
        <v>#REF!</v>
      </c>
    </row>
    <row r="7" spans="1:17" x14ac:dyDescent="0.25">
      <c r="A7" s="38" t="s">
        <v>192</v>
      </c>
      <c r="B7" s="39" t="s">
        <v>78</v>
      </c>
      <c r="C7" s="39" t="s">
        <v>230</v>
      </c>
      <c r="D7" s="39" t="s">
        <v>22</v>
      </c>
      <c r="E7" s="43">
        <v>493.27</v>
      </c>
      <c r="F7" s="43">
        <v>0</v>
      </c>
      <c r="G7" s="43">
        <v>0</v>
      </c>
      <c r="H7" s="43">
        <v>14.66</v>
      </c>
      <c r="I7" s="43">
        <v>29.33</v>
      </c>
      <c r="J7" s="43">
        <v>20.53</v>
      </c>
      <c r="K7" s="43">
        <v>30.79</v>
      </c>
      <c r="L7" s="43">
        <v>51.32</v>
      </c>
      <c r="M7" s="43">
        <v>7.33</v>
      </c>
      <c r="N7" s="43">
        <v>11</v>
      </c>
      <c r="O7" s="43">
        <v>18.329999999999998</v>
      </c>
      <c r="P7" s="44">
        <f>SUM('JUNIO 2018 IMSS'!$E7:$O7)</f>
        <v>676.56000000000006</v>
      </c>
      <c r="Q7" t="e">
        <f>VLOOKUP(D7,#REF!,2,FALSE)</f>
        <v>#REF!</v>
      </c>
    </row>
    <row r="8" spans="1:17" x14ac:dyDescent="0.25">
      <c r="A8" s="36" t="s">
        <v>192</v>
      </c>
      <c r="B8" s="37" t="s">
        <v>78</v>
      </c>
      <c r="C8" s="37" t="s">
        <v>230</v>
      </c>
      <c r="D8" s="37" t="s">
        <v>25</v>
      </c>
      <c r="E8" s="41">
        <v>493.27</v>
      </c>
      <c r="F8" s="41">
        <v>0</v>
      </c>
      <c r="G8" s="41">
        <v>0</v>
      </c>
      <c r="H8" s="41">
        <v>18</v>
      </c>
      <c r="I8" s="41">
        <v>36</v>
      </c>
      <c r="J8" s="41">
        <v>25.2</v>
      </c>
      <c r="K8" s="41">
        <v>37.799999999999997</v>
      </c>
      <c r="L8" s="41">
        <v>63</v>
      </c>
      <c r="M8" s="41">
        <v>9</v>
      </c>
      <c r="N8" s="41">
        <v>13.5</v>
      </c>
      <c r="O8" s="41">
        <v>22.5</v>
      </c>
      <c r="P8" s="42">
        <f>SUM('JUNIO 2018 IMSS'!$E8:$O8)</f>
        <v>718.27</v>
      </c>
      <c r="Q8" t="e">
        <f>VLOOKUP(D8,#REF!,2,FALSE)</f>
        <v>#REF!</v>
      </c>
    </row>
    <row r="9" spans="1:17" x14ac:dyDescent="0.25">
      <c r="A9" s="38" t="s">
        <v>192</v>
      </c>
      <c r="B9" s="39" t="s">
        <v>78</v>
      </c>
      <c r="C9" s="39" t="s">
        <v>230</v>
      </c>
      <c r="D9" s="39" t="s">
        <v>57</v>
      </c>
      <c r="E9" s="43">
        <v>493.27</v>
      </c>
      <c r="F9" s="43">
        <v>0</v>
      </c>
      <c r="G9" s="43">
        <v>0</v>
      </c>
      <c r="H9" s="43">
        <v>13.85</v>
      </c>
      <c r="I9" s="43">
        <v>27.71</v>
      </c>
      <c r="J9" s="43">
        <v>19.399999999999999</v>
      </c>
      <c r="K9" s="43">
        <v>29.09</v>
      </c>
      <c r="L9" s="43">
        <v>48.49</v>
      </c>
      <c r="M9" s="43">
        <v>6.93</v>
      </c>
      <c r="N9" s="43">
        <v>10.39</v>
      </c>
      <c r="O9" s="43">
        <v>17.32</v>
      </c>
      <c r="P9" s="44">
        <f>SUM('JUNIO 2018 IMSS'!$E9:$O9)</f>
        <v>666.45</v>
      </c>
      <c r="Q9" t="e">
        <f>VLOOKUP(D9,#REF!,2,FALSE)</f>
        <v>#REF!</v>
      </c>
    </row>
    <row r="10" spans="1:17" x14ac:dyDescent="0.25">
      <c r="A10" s="36" t="s">
        <v>192</v>
      </c>
      <c r="B10" s="37" t="s">
        <v>78</v>
      </c>
      <c r="C10" s="37" t="s">
        <v>230</v>
      </c>
      <c r="D10" s="37" t="s">
        <v>46</v>
      </c>
      <c r="E10" s="41">
        <v>493.27</v>
      </c>
      <c r="F10" s="41">
        <v>0</v>
      </c>
      <c r="G10" s="41">
        <v>0</v>
      </c>
      <c r="H10" s="41">
        <v>18</v>
      </c>
      <c r="I10" s="41">
        <v>36</v>
      </c>
      <c r="J10" s="41">
        <v>25.2</v>
      </c>
      <c r="K10" s="41">
        <v>37.799999999999997</v>
      </c>
      <c r="L10" s="41">
        <v>63</v>
      </c>
      <c r="M10" s="41">
        <v>9</v>
      </c>
      <c r="N10" s="41">
        <v>13.5</v>
      </c>
      <c r="O10" s="41">
        <v>22.5</v>
      </c>
      <c r="P10" s="42">
        <f>SUM('JUNIO 2018 IMSS'!$E10:$O10)</f>
        <v>718.27</v>
      </c>
      <c r="Q10" t="e">
        <f>VLOOKUP(D10,#REF!,2,FALSE)</f>
        <v>#REF!</v>
      </c>
    </row>
    <row r="11" spans="1:17" x14ac:dyDescent="0.25">
      <c r="A11" s="38" t="s">
        <v>192</v>
      </c>
      <c r="B11" s="39" t="s">
        <v>78</v>
      </c>
      <c r="C11" s="39" t="s">
        <v>230</v>
      </c>
      <c r="D11" s="39" t="s">
        <v>18</v>
      </c>
      <c r="E11" s="43">
        <v>493.27</v>
      </c>
      <c r="F11" s="43">
        <v>0</v>
      </c>
      <c r="G11" s="43">
        <v>0</v>
      </c>
      <c r="H11" s="43">
        <v>13.85</v>
      </c>
      <c r="I11" s="43">
        <v>27.71</v>
      </c>
      <c r="J11" s="43">
        <v>19.39</v>
      </c>
      <c r="K11" s="43">
        <v>29.09</v>
      </c>
      <c r="L11" s="43">
        <v>48.48</v>
      </c>
      <c r="M11" s="43">
        <v>6.93</v>
      </c>
      <c r="N11" s="43">
        <v>10.39</v>
      </c>
      <c r="O11" s="43">
        <v>17.32</v>
      </c>
      <c r="P11" s="44">
        <f>SUM('JUNIO 2018 IMSS'!$E11:$O11)</f>
        <v>666.43000000000006</v>
      </c>
      <c r="Q11" t="e">
        <f>VLOOKUP(D11,#REF!,2,FALSE)</f>
        <v>#REF!</v>
      </c>
    </row>
    <row r="12" spans="1:17" x14ac:dyDescent="0.25">
      <c r="A12" s="36" t="s">
        <v>192</v>
      </c>
      <c r="B12" s="37" t="s">
        <v>78</v>
      </c>
      <c r="C12" s="37" t="s">
        <v>230</v>
      </c>
      <c r="D12" s="37" t="s">
        <v>81</v>
      </c>
      <c r="E12" s="41">
        <v>493.27</v>
      </c>
      <c r="F12" s="41">
        <v>0</v>
      </c>
      <c r="G12" s="41">
        <v>0</v>
      </c>
      <c r="H12" s="41">
        <v>13.85</v>
      </c>
      <c r="I12" s="41">
        <v>27.71</v>
      </c>
      <c r="J12" s="41">
        <v>19.399999999999999</v>
      </c>
      <c r="K12" s="41">
        <v>29.09</v>
      </c>
      <c r="L12" s="41">
        <v>48.49</v>
      </c>
      <c r="M12" s="41">
        <v>6.93</v>
      </c>
      <c r="N12" s="41">
        <v>10.39</v>
      </c>
      <c r="O12" s="41">
        <v>17.32</v>
      </c>
      <c r="P12" s="42">
        <f>SUM('JUNIO 2018 IMSS'!$E12:$O12)</f>
        <v>666.45</v>
      </c>
      <c r="Q12" t="e">
        <f>VLOOKUP(D12,#REF!,2,FALSE)</f>
        <v>#REF!</v>
      </c>
    </row>
    <row r="13" spans="1:17" x14ac:dyDescent="0.25">
      <c r="A13" s="38" t="s">
        <v>192</v>
      </c>
      <c r="B13" s="39" t="s">
        <v>78</v>
      </c>
      <c r="C13" s="39"/>
      <c r="D13" s="39" t="s">
        <v>23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4">
        <f>SUM('JUNIO 2018 IMSS'!$E13:$O13)</f>
        <v>0</v>
      </c>
      <c r="Q13" t="e">
        <f>VLOOKUP(D13,#REF!,2,FALSE)</f>
        <v>#REF!</v>
      </c>
    </row>
    <row r="14" spans="1:17" x14ac:dyDescent="0.25">
      <c r="A14" s="36" t="s">
        <v>192</v>
      </c>
      <c r="B14" s="37" t="s">
        <v>78</v>
      </c>
      <c r="C14" s="37" t="s">
        <v>230</v>
      </c>
      <c r="D14" s="37" t="s">
        <v>23</v>
      </c>
      <c r="E14" s="41">
        <v>16.440000000000001</v>
      </c>
      <c r="F14" s="41">
        <v>0</v>
      </c>
      <c r="G14" s="41">
        <v>0</v>
      </c>
      <c r="H14" s="41">
        <v>0.49</v>
      </c>
      <c r="I14" s="41">
        <v>0.98</v>
      </c>
      <c r="J14" s="41">
        <v>0.68</v>
      </c>
      <c r="K14" s="41">
        <v>1.03</v>
      </c>
      <c r="L14" s="41">
        <v>1.71</v>
      </c>
      <c r="M14" s="41">
        <v>0.24</v>
      </c>
      <c r="N14" s="41">
        <v>0.37</v>
      </c>
      <c r="O14" s="41">
        <v>0.61</v>
      </c>
      <c r="P14" s="42">
        <f>SUM('JUNIO 2018 IMSS'!$E14:$O14)</f>
        <v>22.55</v>
      </c>
      <c r="Q14" t="e">
        <f>VLOOKUP(D14,#REF!,2,FALSE)</f>
        <v>#REF!</v>
      </c>
    </row>
    <row r="15" spans="1:17" x14ac:dyDescent="0.25">
      <c r="A15" s="38" t="s">
        <v>192</v>
      </c>
      <c r="B15" s="39" t="s">
        <v>78</v>
      </c>
      <c r="C15" s="39" t="s">
        <v>230</v>
      </c>
      <c r="D15" s="39" t="s">
        <v>59</v>
      </c>
      <c r="E15" s="43">
        <v>493.27</v>
      </c>
      <c r="F15" s="43">
        <v>0</v>
      </c>
      <c r="G15" s="43">
        <v>0</v>
      </c>
      <c r="H15" s="43">
        <v>13.85</v>
      </c>
      <c r="I15" s="43">
        <v>27.71</v>
      </c>
      <c r="J15" s="43">
        <v>19.399999999999999</v>
      </c>
      <c r="K15" s="43">
        <v>29.09</v>
      </c>
      <c r="L15" s="43">
        <v>48.49</v>
      </c>
      <c r="M15" s="43">
        <v>6.93</v>
      </c>
      <c r="N15" s="43">
        <v>10.39</v>
      </c>
      <c r="O15" s="43">
        <v>17.32</v>
      </c>
      <c r="P15" s="44">
        <f>SUM('JUNIO 2018 IMSS'!$E15:$O15)</f>
        <v>666.45</v>
      </c>
      <c r="Q15" t="e">
        <f>VLOOKUP(D15,#REF!,2,FALSE)</f>
        <v>#REF!</v>
      </c>
    </row>
    <row r="16" spans="1:17" x14ac:dyDescent="0.25">
      <c r="A16" s="36" t="s">
        <v>192</v>
      </c>
      <c r="B16" s="37" t="s">
        <v>78</v>
      </c>
      <c r="C16" s="37" t="s">
        <v>230</v>
      </c>
      <c r="D16" s="37" t="s">
        <v>60</v>
      </c>
      <c r="E16" s="41">
        <v>493.27</v>
      </c>
      <c r="F16" s="41">
        <v>0</v>
      </c>
      <c r="G16" s="41">
        <v>0</v>
      </c>
      <c r="H16" s="41">
        <v>13.85</v>
      </c>
      <c r="I16" s="41">
        <v>27.71</v>
      </c>
      <c r="J16" s="41">
        <v>19.399999999999999</v>
      </c>
      <c r="K16" s="41">
        <v>29.09</v>
      </c>
      <c r="L16" s="41">
        <v>48.49</v>
      </c>
      <c r="M16" s="41">
        <v>6.93</v>
      </c>
      <c r="N16" s="41">
        <v>10.39</v>
      </c>
      <c r="O16" s="41">
        <v>17.32</v>
      </c>
      <c r="P16" s="42">
        <f>SUM('JUNIO 2018 IMSS'!$E16:$O16)</f>
        <v>666.45</v>
      </c>
      <c r="Q16" t="e">
        <f>VLOOKUP(D16,#REF!,2,FALSE)</f>
        <v>#REF!</v>
      </c>
    </row>
    <row r="17" spans="1:17" x14ac:dyDescent="0.25">
      <c r="A17" s="38" t="s">
        <v>192</v>
      </c>
      <c r="B17" s="39" t="s">
        <v>78</v>
      </c>
      <c r="C17" s="39"/>
      <c r="D17" s="39" t="s">
        <v>3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4">
        <f>SUM('JUNIO 2018 IMSS'!$E17:$O17)</f>
        <v>0</v>
      </c>
      <c r="Q17" t="e">
        <f>VLOOKUP(D17,#REF!,2,FALSE)</f>
        <v>#REF!</v>
      </c>
    </row>
    <row r="18" spans="1:17" x14ac:dyDescent="0.25">
      <c r="A18" s="36" t="s">
        <v>192</v>
      </c>
      <c r="B18" s="37" t="s">
        <v>78</v>
      </c>
      <c r="C18" s="37" t="s">
        <v>230</v>
      </c>
      <c r="D18" s="37" t="s">
        <v>3</v>
      </c>
      <c r="E18" s="41">
        <v>16.440000000000001</v>
      </c>
      <c r="F18" s="41">
        <v>0</v>
      </c>
      <c r="G18" s="41">
        <v>0</v>
      </c>
      <c r="H18" s="41">
        <v>0.46</v>
      </c>
      <c r="I18" s="41">
        <v>0.92</v>
      </c>
      <c r="J18" s="41">
        <v>0.65</v>
      </c>
      <c r="K18" s="41">
        <v>0.97</v>
      </c>
      <c r="L18" s="41">
        <v>1.62</v>
      </c>
      <c r="M18" s="41">
        <v>0.23</v>
      </c>
      <c r="N18" s="41">
        <v>0.35</v>
      </c>
      <c r="O18" s="41">
        <v>0.57999999999999996</v>
      </c>
      <c r="P18" s="42">
        <f>SUM('JUNIO 2018 IMSS'!$E18:$O18)</f>
        <v>22.220000000000002</v>
      </c>
      <c r="Q18" t="e">
        <f>VLOOKUP(D18,#REF!,2,FALSE)</f>
        <v>#REF!</v>
      </c>
    </row>
    <row r="19" spans="1:17" x14ac:dyDescent="0.25">
      <c r="A19" s="38" t="s">
        <v>192</v>
      </c>
      <c r="B19" s="39" t="s">
        <v>78</v>
      </c>
      <c r="C19" s="39" t="s">
        <v>230</v>
      </c>
      <c r="D19" s="39" t="s">
        <v>71</v>
      </c>
      <c r="E19" s="43">
        <v>164.42</v>
      </c>
      <c r="F19" s="43">
        <v>0</v>
      </c>
      <c r="G19" s="43">
        <v>0</v>
      </c>
      <c r="H19" s="43">
        <v>6</v>
      </c>
      <c r="I19" s="43">
        <v>12</v>
      </c>
      <c r="J19" s="43">
        <v>8.4</v>
      </c>
      <c r="K19" s="43">
        <v>12.6</v>
      </c>
      <c r="L19" s="43">
        <v>21</v>
      </c>
      <c r="M19" s="43">
        <v>3</v>
      </c>
      <c r="N19" s="43">
        <v>4.5</v>
      </c>
      <c r="O19" s="43">
        <v>7.5</v>
      </c>
      <c r="P19" s="44">
        <f>SUM('JUNIO 2018 IMSS'!$E19:$O19)</f>
        <v>239.42</v>
      </c>
      <c r="Q19" t="e">
        <f>VLOOKUP(D19,#REF!,2,FALSE)</f>
        <v>#REF!</v>
      </c>
    </row>
    <row r="20" spans="1:17" x14ac:dyDescent="0.25">
      <c r="A20" s="36" t="s">
        <v>192</v>
      </c>
      <c r="B20" s="37" t="s">
        <v>78</v>
      </c>
      <c r="C20" s="37" t="s">
        <v>230</v>
      </c>
      <c r="D20" s="37" t="s">
        <v>20</v>
      </c>
      <c r="E20" s="41">
        <v>493.27</v>
      </c>
      <c r="F20" s="41">
        <v>0</v>
      </c>
      <c r="G20" s="41">
        <v>0</v>
      </c>
      <c r="H20" s="41">
        <v>18</v>
      </c>
      <c r="I20" s="41">
        <v>36</v>
      </c>
      <c r="J20" s="41">
        <v>25.2</v>
      </c>
      <c r="K20" s="41">
        <v>37.799999999999997</v>
      </c>
      <c r="L20" s="41">
        <v>63</v>
      </c>
      <c r="M20" s="41">
        <v>9</v>
      </c>
      <c r="N20" s="41">
        <v>13.5</v>
      </c>
      <c r="O20" s="41">
        <v>22.5</v>
      </c>
      <c r="P20" s="42">
        <f>SUM('JUNIO 2018 IMSS'!$E20:$O20)</f>
        <v>718.27</v>
      </c>
      <c r="Q20" t="e">
        <f>VLOOKUP(D20,#REF!,2,FALSE)</f>
        <v>#REF!</v>
      </c>
    </row>
    <row r="21" spans="1:17" x14ac:dyDescent="0.25">
      <c r="A21" s="38" t="s">
        <v>192</v>
      </c>
      <c r="B21" s="39" t="s">
        <v>78</v>
      </c>
      <c r="C21" s="39" t="s">
        <v>230</v>
      </c>
      <c r="D21" s="39" t="s">
        <v>11</v>
      </c>
      <c r="E21" s="43">
        <v>493.27</v>
      </c>
      <c r="F21" s="43">
        <v>52.21</v>
      </c>
      <c r="G21" s="43">
        <v>18.98</v>
      </c>
      <c r="H21" s="43">
        <v>60</v>
      </c>
      <c r="I21" s="43">
        <v>120</v>
      </c>
      <c r="J21" s="43">
        <v>84</v>
      </c>
      <c r="K21" s="43">
        <v>126</v>
      </c>
      <c r="L21" s="43">
        <v>210</v>
      </c>
      <c r="M21" s="43">
        <v>30</v>
      </c>
      <c r="N21" s="43">
        <v>45</v>
      </c>
      <c r="O21" s="43">
        <v>75</v>
      </c>
      <c r="P21" s="44">
        <f>SUM('JUNIO 2018 IMSS'!$E21:$O21)</f>
        <v>1314.46</v>
      </c>
      <c r="Q21" t="e">
        <f>VLOOKUP(D21,#REF!,2,FALSE)</f>
        <v>#REF!</v>
      </c>
    </row>
    <row r="22" spans="1:17" x14ac:dyDescent="0.25">
      <c r="A22" s="36" t="s">
        <v>192</v>
      </c>
      <c r="B22" s="37" t="s">
        <v>78</v>
      </c>
      <c r="C22" s="37" t="s">
        <v>230</v>
      </c>
      <c r="D22" s="37" t="s">
        <v>6</v>
      </c>
      <c r="E22" s="41">
        <v>493.27</v>
      </c>
      <c r="F22" s="41">
        <v>0</v>
      </c>
      <c r="G22" s="41">
        <v>0</v>
      </c>
      <c r="H22" s="41">
        <v>18</v>
      </c>
      <c r="I22" s="41">
        <v>36</v>
      </c>
      <c r="J22" s="41">
        <v>25.2</v>
      </c>
      <c r="K22" s="41">
        <v>37.799999999999997</v>
      </c>
      <c r="L22" s="41">
        <v>63</v>
      </c>
      <c r="M22" s="41">
        <v>9</v>
      </c>
      <c r="N22" s="41">
        <v>13.5</v>
      </c>
      <c r="O22" s="41">
        <v>22.5</v>
      </c>
      <c r="P22" s="42">
        <f>SUM('JUNIO 2018 IMSS'!$E22:$O22)</f>
        <v>718.27</v>
      </c>
      <c r="Q22" t="e">
        <f>VLOOKUP(D22,#REF!,2,FALSE)</f>
        <v>#REF!</v>
      </c>
    </row>
    <row r="23" spans="1:17" x14ac:dyDescent="0.25">
      <c r="A23" s="38" t="s">
        <v>192</v>
      </c>
      <c r="B23" s="39" t="s">
        <v>78</v>
      </c>
      <c r="C23" s="39" t="s">
        <v>230</v>
      </c>
      <c r="D23" s="39" t="s">
        <v>19</v>
      </c>
      <c r="E23" s="43">
        <v>493.27</v>
      </c>
      <c r="F23" s="43">
        <v>0</v>
      </c>
      <c r="G23" s="43">
        <v>0</v>
      </c>
      <c r="H23" s="43">
        <v>18</v>
      </c>
      <c r="I23" s="43">
        <v>36</v>
      </c>
      <c r="J23" s="43">
        <v>25.2</v>
      </c>
      <c r="K23" s="43">
        <v>37.799999999999997</v>
      </c>
      <c r="L23" s="43">
        <v>63</v>
      </c>
      <c r="M23" s="43">
        <v>9</v>
      </c>
      <c r="N23" s="43">
        <v>13.5</v>
      </c>
      <c r="O23" s="43">
        <v>22.5</v>
      </c>
      <c r="P23" s="44">
        <f>SUM('JUNIO 2018 IMSS'!$E23:$O23)</f>
        <v>718.27</v>
      </c>
      <c r="Q23" t="e">
        <f>VLOOKUP(D23,#REF!,2,FALSE)</f>
        <v>#REF!</v>
      </c>
    </row>
    <row r="24" spans="1:17" x14ac:dyDescent="0.25">
      <c r="A24" s="36" t="s">
        <v>192</v>
      </c>
      <c r="B24" s="37" t="s">
        <v>78</v>
      </c>
      <c r="C24" s="37" t="s">
        <v>230</v>
      </c>
      <c r="D24" s="37" t="s">
        <v>2</v>
      </c>
      <c r="E24" s="41">
        <v>493.27</v>
      </c>
      <c r="F24" s="41">
        <v>0</v>
      </c>
      <c r="G24" s="41">
        <v>0</v>
      </c>
      <c r="H24" s="41">
        <v>18</v>
      </c>
      <c r="I24" s="41">
        <v>36</v>
      </c>
      <c r="J24" s="41">
        <v>25.2</v>
      </c>
      <c r="K24" s="41">
        <v>37.799999999999997</v>
      </c>
      <c r="L24" s="41">
        <v>63</v>
      </c>
      <c r="M24" s="41">
        <v>9</v>
      </c>
      <c r="N24" s="41">
        <v>13.5</v>
      </c>
      <c r="O24" s="41">
        <v>22.5</v>
      </c>
      <c r="P24" s="42">
        <f>SUM('JUNIO 2018 IMSS'!$E24:$O24)</f>
        <v>718.27</v>
      </c>
      <c r="Q24" t="e">
        <f>VLOOKUP(D24,#REF!,2,FALSE)</f>
        <v>#REF!</v>
      </c>
    </row>
    <row r="25" spans="1:17" x14ac:dyDescent="0.25">
      <c r="A25" s="38" t="s">
        <v>192</v>
      </c>
      <c r="B25" s="39" t="s">
        <v>78</v>
      </c>
      <c r="C25" s="39" t="s">
        <v>230</v>
      </c>
      <c r="D25" s="39" t="s">
        <v>31</v>
      </c>
      <c r="E25" s="43">
        <v>493.27</v>
      </c>
      <c r="F25" s="43">
        <v>0</v>
      </c>
      <c r="G25" s="43">
        <v>0</v>
      </c>
      <c r="H25" s="43">
        <v>18</v>
      </c>
      <c r="I25" s="43">
        <v>36</v>
      </c>
      <c r="J25" s="43">
        <v>25.2</v>
      </c>
      <c r="K25" s="43">
        <v>37.799999999999997</v>
      </c>
      <c r="L25" s="43">
        <v>63</v>
      </c>
      <c r="M25" s="43">
        <v>9</v>
      </c>
      <c r="N25" s="43">
        <v>13.5</v>
      </c>
      <c r="O25" s="43">
        <v>22.5</v>
      </c>
      <c r="P25" s="44">
        <f>SUM('JUNIO 2018 IMSS'!$E25:$O25)</f>
        <v>718.27</v>
      </c>
      <c r="Q25" t="e">
        <f>VLOOKUP(D25,#REF!,2,FALSE)</f>
        <v>#REF!</v>
      </c>
    </row>
    <row r="26" spans="1:17" x14ac:dyDescent="0.25">
      <c r="A26" s="36" t="s">
        <v>192</v>
      </c>
      <c r="B26" s="37" t="s">
        <v>78</v>
      </c>
      <c r="C26" s="37" t="s">
        <v>230</v>
      </c>
      <c r="D26" s="37" t="s">
        <v>36</v>
      </c>
      <c r="E26" s="41">
        <v>180.87</v>
      </c>
      <c r="F26" s="41">
        <v>0</v>
      </c>
      <c r="G26" s="41">
        <v>0</v>
      </c>
      <c r="H26" s="41">
        <v>5.08</v>
      </c>
      <c r="I26" s="41">
        <v>10.16</v>
      </c>
      <c r="J26" s="41">
        <v>7.11</v>
      </c>
      <c r="K26" s="41">
        <v>10.67</v>
      </c>
      <c r="L26" s="41">
        <v>17.78</v>
      </c>
      <c r="M26" s="41">
        <v>2.54</v>
      </c>
      <c r="N26" s="41">
        <v>3.81</v>
      </c>
      <c r="O26" s="41">
        <v>6.35</v>
      </c>
      <c r="P26" s="42">
        <f>SUM('JUNIO 2018 IMSS'!$E26:$O26)</f>
        <v>244.37</v>
      </c>
      <c r="Q26" t="e">
        <f>VLOOKUP(D26,#REF!,2,FALSE)</f>
        <v>#REF!</v>
      </c>
    </row>
    <row r="27" spans="1:17" x14ac:dyDescent="0.25">
      <c r="A27" s="38" t="s">
        <v>192</v>
      </c>
      <c r="B27" s="39" t="s">
        <v>78</v>
      </c>
      <c r="C27" s="39" t="s">
        <v>230</v>
      </c>
      <c r="D27" s="39" t="s">
        <v>36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4">
        <f>SUM('JUNIO 2018 IMSS'!$E27:$O27)</f>
        <v>0</v>
      </c>
      <c r="Q27" t="e">
        <f>VLOOKUP(D27,#REF!,2,FALSE)</f>
        <v>#REF!</v>
      </c>
    </row>
    <row r="28" spans="1:17" x14ac:dyDescent="0.25">
      <c r="A28" s="36" t="s">
        <v>192</v>
      </c>
      <c r="B28" s="37" t="s">
        <v>78</v>
      </c>
      <c r="C28" s="37" t="s">
        <v>230</v>
      </c>
      <c r="D28" s="37" t="s">
        <v>32</v>
      </c>
      <c r="E28" s="41">
        <v>493.27</v>
      </c>
      <c r="F28" s="41">
        <v>0</v>
      </c>
      <c r="G28" s="41">
        <v>0</v>
      </c>
      <c r="H28" s="41">
        <v>18</v>
      </c>
      <c r="I28" s="41">
        <v>36</v>
      </c>
      <c r="J28" s="41">
        <v>25.2</v>
      </c>
      <c r="K28" s="41">
        <v>37.799999999999997</v>
      </c>
      <c r="L28" s="41">
        <v>63</v>
      </c>
      <c r="M28" s="41">
        <v>9</v>
      </c>
      <c r="N28" s="41">
        <v>13.5</v>
      </c>
      <c r="O28" s="41">
        <v>22.5</v>
      </c>
      <c r="P28" s="42">
        <f>SUM('JUNIO 2018 IMSS'!$E28:$O28)</f>
        <v>718.27</v>
      </c>
      <c r="Q28" t="e">
        <f>VLOOKUP(D28,#REF!,2,FALSE)</f>
        <v>#REF!</v>
      </c>
    </row>
    <row r="29" spans="1:17" x14ac:dyDescent="0.25">
      <c r="A29" s="38" t="s">
        <v>192</v>
      </c>
      <c r="B29" s="39" t="s">
        <v>78</v>
      </c>
      <c r="C29" s="39" t="s">
        <v>230</v>
      </c>
      <c r="D29" s="39" t="s">
        <v>63</v>
      </c>
      <c r="E29" s="43">
        <v>493.27</v>
      </c>
      <c r="F29" s="43">
        <v>0</v>
      </c>
      <c r="G29" s="43">
        <v>0</v>
      </c>
      <c r="H29" s="43">
        <v>13.85</v>
      </c>
      <c r="I29" s="43">
        <v>27.71</v>
      </c>
      <c r="J29" s="43">
        <v>19.399999999999999</v>
      </c>
      <c r="K29" s="43">
        <v>29.09</v>
      </c>
      <c r="L29" s="43">
        <v>48.49</v>
      </c>
      <c r="M29" s="43">
        <v>6.93</v>
      </c>
      <c r="N29" s="43">
        <v>10.39</v>
      </c>
      <c r="O29" s="43">
        <v>17.32</v>
      </c>
      <c r="P29" s="44">
        <f>SUM('JUNIO 2018 IMSS'!$E29:$O29)</f>
        <v>666.45</v>
      </c>
      <c r="Q29" t="e">
        <f>VLOOKUP(D29,#REF!,2,FALSE)</f>
        <v>#REF!</v>
      </c>
    </row>
    <row r="30" spans="1:17" x14ac:dyDescent="0.25">
      <c r="A30" s="36" t="s">
        <v>192</v>
      </c>
      <c r="B30" s="37" t="s">
        <v>78</v>
      </c>
      <c r="C30" s="37" t="s">
        <v>230</v>
      </c>
      <c r="D30" s="37" t="s">
        <v>9</v>
      </c>
      <c r="E30" s="41">
        <v>493.27</v>
      </c>
      <c r="F30" s="41">
        <v>0</v>
      </c>
      <c r="G30" s="41">
        <v>0</v>
      </c>
      <c r="H30" s="41">
        <v>14.66</v>
      </c>
      <c r="I30" s="41">
        <v>29.33</v>
      </c>
      <c r="J30" s="41">
        <v>20.53</v>
      </c>
      <c r="K30" s="41">
        <v>30.79</v>
      </c>
      <c r="L30" s="41">
        <v>51.32</v>
      </c>
      <c r="M30" s="41">
        <v>7.33</v>
      </c>
      <c r="N30" s="41">
        <v>11</v>
      </c>
      <c r="O30" s="41">
        <v>18.329999999999998</v>
      </c>
      <c r="P30" s="42">
        <f>SUM('JUNIO 2018 IMSS'!$E30:$O30)</f>
        <v>676.56000000000006</v>
      </c>
      <c r="Q30" t="e">
        <f>VLOOKUP(D30,#REF!,2,FALSE)</f>
        <v>#REF!</v>
      </c>
    </row>
    <row r="31" spans="1:17" x14ac:dyDescent="0.25">
      <c r="A31" s="38" t="s">
        <v>192</v>
      </c>
      <c r="B31" s="39" t="s">
        <v>78</v>
      </c>
      <c r="C31" s="39" t="s">
        <v>230</v>
      </c>
      <c r="D31" s="39" t="s">
        <v>5</v>
      </c>
      <c r="E31" s="43">
        <v>493.27</v>
      </c>
      <c r="F31" s="43">
        <v>0</v>
      </c>
      <c r="G31" s="43">
        <v>0</v>
      </c>
      <c r="H31" s="43">
        <v>15.56</v>
      </c>
      <c r="I31" s="43">
        <v>31.12</v>
      </c>
      <c r="J31" s="43">
        <v>21.78</v>
      </c>
      <c r="K31" s="43">
        <v>32.67</v>
      </c>
      <c r="L31" s="43">
        <v>54.46</v>
      </c>
      <c r="M31" s="43">
        <v>7.78</v>
      </c>
      <c r="N31" s="43">
        <v>11.67</v>
      </c>
      <c r="O31" s="43">
        <v>19.45</v>
      </c>
      <c r="P31" s="44">
        <f>SUM('JUNIO 2018 IMSS'!$E31:$O31)</f>
        <v>687.75999999999988</v>
      </c>
      <c r="Q31" t="e">
        <f>VLOOKUP(D31,#REF!,2,FALSE)</f>
        <v>#REF!</v>
      </c>
    </row>
    <row r="32" spans="1:17" x14ac:dyDescent="0.25">
      <c r="A32" s="36" t="s">
        <v>192</v>
      </c>
      <c r="B32" s="37" t="s">
        <v>78</v>
      </c>
      <c r="C32" s="37" t="s">
        <v>230</v>
      </c>
      <c r="D32" s="37" t="s">
        <v>28</v>
      </c>
      <c r="E32" s="41">
        <v>493.27</v>
      </c>
      <c r="F32" s="41">
        <v>0</v>
      </c>
      <c r="G32" s="41">
        <v>0</v>
      </c>
      <c r="H32" s="41">
        <v>18</v>
      </c>
      <c r="I32" s="41">
        <v>36</v>
      </c>
      <c r="J32" s="41">
        <v>25.2</v>
      </c>
      <c r="K32" s="41">
        <v>37.799999999999997</v>
      </c>
      <c r="L32" s="41">
        <v>63</v>
      </c>
      <c r="M32" s="41">
        <v>9</v>
      </c>
      <c r="N32" s="41">
        <v>13.5</v>
      </c>
      <c r="O32" s="41">
        <v>22.5</v>
      </c>
      <c r="P32" s="42">
        <f>SUM('JUNIO 2018 IMSS'!$E32:$O32)</f>
        <v>718.27</v>
      </c>
      <c r="Q32" t="e">
        <f>VLOOKUP(D32,#REF!,2,FALSE)</f>
        <v>#REF!</v>
      </c>
    </row>
    <row r="33" spans="1:17" x14ac:dyDescent="0.25">
      <c r="A33" s="38" t="s">
        <v>192</v>
      </c>
      <c r="B33" s="39" t="s">
        <v>78</v>
      </c>
      <c r="C33" s="39" t="s">
        <v>230</v>
      </c>
      <c r="D33" s="39" t="s">
        <v>35</v>
      </c>
      <c r="E33" s="43">
        <v>493.27</v>
      </c>
      <c r="F33" s="43">
        <v>0</v>
      </c>
      <c r="G33" s="43">
        <v>0</v>
      </c>
      <c r="H33" s="43">
        <v>18</v>
      </c>
      <c r="I33" s="43">
        <v>36</v>
      </c>
      <c r="J33" s="43">
        <v>25.2</v>
      </c>
      <c r="K33" s="43">
        <v>37.799999999999997</v>
      </c>
      <c r="L33" s="43">
        <v>63</v>
      </c>
      <c r="M33" s="43">
        <v>9</v>
      </c>
      <c r="N33" s="43">
        <v>13.5</v>
      </c>
      <c r="O33" s="43">
        <v>22.5</v>
      </c>
      <c r="P33" s="44">
        <f>SUM('JUNIO 2018 IMSS'!$E33:$O33)</f>
        <v>718.27</v>
      </c>
      <c r="Q33" t="e">
        <f>VLOOKUP(D33,#REF!,2,FALSE)</f>
        <v>#REF!</v>
      </c>
    </row>
    <row r="34" spans="1:17" x14ac:dyDescent="0.25">
      <c r="A34" s="36" t="s">
        <v>192</v>
      </c>
      <c r="B34" s="37" t="s">
        <v>78</v>
      </c>
      <c r="C34" s="37" t="s">
        <v>230</v>
      </c>
      <c r="D34" s="37" t="s">
        <v>43</v>
      </c>
      <c r="E34" s="41">
        <v>493.27</v>
      </c>
      <c r="F34" s="41">
        <v>0</v>
      </c>
      <c r="G34" s="41">
        <v>0</v>
      </c>
      <c r="H34" s="41">
        <v>18</v>
      </c>
      <c r="I34" s="41">
        <v>36</v>
      </c>
      <c r="J34" s="41">
        <v>25.2</v>
      </c>
      <c r="K34" s="41">
        <v>37.799999999999997</v>
      </c>
      <c r="L34" s="41">
        <v>63</v>
      </c>
      <c r="M34" s="41">
        <v>9</v>
      </c>
      <c r="N34" s="41">
        <v>13.5</v>
      </c>
      <c r="O34" s="41">
        <v>22.5</v>
      </c>
      <c r="P34" s="42">
        <f>SUM('JUNIO 2018 IMSS'!$E34:$O34)</f>
        <v>718.27</v>
      </c>
      <c r="Q34" t="e">
        <f>VLOOKUP(D34,#REF!,2,FALSE)</f>
        <v>#REF!</v>
      </c>
    </row>
    <row r="35" spans="1:17" x14ac:dyDescent="0.25">
      <c r="A35" s="38" t="s">
        <v>192</v>
      </c>
      <c r="B35" s="39" t="s">
        <v>78</v>
      </c>
      <c r="C35" s="39" t="s">
        <v>230</v>
      </c>
      <c r="D35" s="39" t="s">
        <v>16</v>
      </c>
      <c r="E35" s="43">
        <v>493.27</v>
      </c>
      <c r="F35" s="43">
        <v>0</v>
      </c>
      <c r="G35" s="43">
        <v>0</v>
      </c>
      <c r="H35" s="43">
        <v>14.66</v>
      </c>
      <c r="I35" s="43">
        <v>29.33</v>
      </c>
      <c r="J35" s="43">
        <v>20.53</v>
      </c>
      <c r="K35" s="43">
        <v>30.79</v>
      </c>
      <c r="L35" s="43">
        <v>51.32</v>
      </c>
      <c r="M35" s="43">
        <v>7.33</v>
      </c>
      <c r="N35" s="43">
        <v>11</v>
      </c>
      <c r="O35" s="43">
        <v>18.329999999999998</v>
      </c>
      <c r="P35" s="44">
        <f>SUM('JUNIO 2018 IMSS'!$E35:$O35)</f>
        <v>676.56000000000006</v>
      </c>
      <c r="Q35" t="e">
        <f>VLOOKUP(D35,#REF!,2,FALSE)</f>
        <v>#REF!</v>
      </c>
    </row>
    <row r="36" spans="1:17" x14ac:dyDescent="0.25">
      <c r="A36" s="36" t="s">
        <v>192</v>
      </c>
      <c r="B36" s="37" t="s">
        <v>78</v>
      </c>
      <c r="C36" s="37" t="s">
        <v>230</v>
      </c>
      <c r="D36" s="37" t="s">
        <v>17</v>
      </c>
      <c r="E36" s="41">
        <v>493.27</v>
      </c>
      <c r="F36" s="41">
        <v>0</v>
      </c>
      <c r="G36" s="41">
        <v>0</v>
      </c>
      <c r="H36" s="41">
        <v>13.85</v>
      </c>
      <c r="I36" s="41">
        <v>27.71</v>
      </c>
      <c r="J36" s="41">
        <v>19.39</v>
      </c>
      <c r="K36" s="41">
        <v>29.09</v>
      </c>
      <c r="L36" s="41">
        <v>48.48</v>
      </c>
      <c r="M36" s="41">
        <v>6.93</v>
      </c>
      <c r="N36" s="41">
        <v>10.39</v>
      </c>
      <c r="O36" s="41">
        <v>17.32</v>
      </c>
      <c r="P36" s="42">
        <f>SUM('JUNIO 2018 IMSS'!$E36:$O36)</f>
        <v>666.43000000000006</v>
      </c>
      <c r="Q36" t="e">
        <f>VLOOKUP(D36,#REF!,2,FALSE)</f>
        <v>#REF!</v>
      </c>
    </row>
    <row r="37" spans="1:17" x14ac:dyDescent="0.25">
      <c r="A37" s="38" t="s">
        <v>192</v>
      </c>
      <c r="B37" s="39" t="s">
        <v>78</v>
      </c>
      <c r="C37" s="39" t="s">
        <v>230</v>
      </c>
      <c r="D37" s="39" t="s">
        <v>24</v>
      </c>
      <c r="E37" s="43">
        <v>493.27</v>
      </c>
      <c r="F37" s="43">
        <v>0</v>
      </c>
      <c r="G37" s="43">
        <v>0</v>
      </c>
      <c r="H37" s="43">
        <v>18</v>
      </c>
      <c r="I37" s="43">
        <v>36</v>
      </c>
      <c r="J37" s="43">
        <v>25.2</v>
      </c>
      <c r="K37" s="43">
        <v>37.799999999999997</v>
      </c>
      <c r="L37" s="43">
        <v>63</v>
      </c>
      <c r="M37" s="43">
        <v>9</v>
      </c>
      <c r="N37" s="43">
        <v>13.5</v>
      </c>
      <c r="O37" s="43">
        <v>22.5</v>
      </c>
      <c r="P37" s="44">
        <f>SUM('JUNIO 2018 IMSS'!$E37:$O37)</f>
        <v>718.27</v>
      </c>
      <c r="Q37" t="e">
        <f>VLOOKUP(D37,#REF!,2,FALSE)</f>
        <v>#REF!</v>
      </c>
    </row>
    <row r="38" spans="1:17" x14ac:dyDescent="0.25">
      <c r="A38" s="36" t="s">
        <v>192</v>
      </c>
      <c r="B38" s="37" t="s">
        <v>78</v>
      </c>
      <c r="C38" s="37" t="s">
        <v>230</v>
      </c>
      <c r="D38" s="37" t="s">
        <v>12</v>
      </c>
      <c r="E38" s="41">
        <v>493.27</v>
      </c>
      <c r="F38" s="41">
        <v>184.21</v>
      </c>
      <c r="G38" s="41">
        <v>66.989999999999995</v>
      </c>
      <c r="H38" s="41">
        <v>120</v>
      </c>
      <c r="I38" s="41">
        <v>240.01</v>
      </c>
      <c r="J38" s="41">
        <v>168</v>
      </c>
      <c r="K38" s="41">
        <v>252.01</v>
      </c>
      <c r="L38" s="41">
        <v>420.01</v>
      </c>
      <c r="M38" s="41">
        <v>60</v>
      </c>
      <c r="N38" s="41">
        <v>90</v>
      </c>
      <c r="O38" s="41">
        <v>150</v>
      </c>
      <c r="P38" s="42">
        <f>SUM('JUNIO 2018 IMSS'!$E38:$O38)</f>
        <v>2244.5</v>
      </c>
      <c r="Q38" t="e">
        <f>VLOOKUP(D38,#REF!,2,FALSE)</f>
        <v>#REF!</v>
      </c>
    </row>
    <row r="39" spans="1:17" x14ac:dyDescent="0.25">
      <c r="A39" s="38" t="s">
        <v>192</v>
      </c>
      <c r="B39" s="39" t="s">
        <v>78</v>
      </c>
      <c r="C39" s="39" t="s">
        <v>230</v>
      </c>
      <c r="D39" s="39" t="s">
        <v>53</v>
      </c>
      <c r="E39" s="43">
        <v>493.27</v>
      </c>
      <c r="F39" s="43">
        <v>0</v>
      </c>
      <c r="G39" s="43">
        <v>0</v>
      </c>
      <c r="H39" s="43">
        <v>18</v>
      </c>
      <c r="I39" s="43">
        <v>36</v>
      </c>
      <c r="J39" s="43">
        <v>25.2</v>
      </c>
      <c r="K39" s="43">
        <v>37.799999999999997</v>
      </c>
      <c r="L39" s="43">
        <v>63</v>
      </c>
      <c r="M39" s="43">
        <v>9</v>
      </c>
      <c r="N39" s="43">
        <v>13.5</v>
      </c>
      <c r="O39" s="43">
        <v>22.5</v>
      </c>
      <c r="P39" s="44">
        <f>SUM('JUNIO 2018 IMSS'!$E39:$O39)</f>
        <v>718.27</v>
      </c>
      <c r="Q39" t="e">
        <f>VLOOKUP(D39,#REF!,2,FALSE)</f>
        <v>#REF!</v>
      </c>
    </row>
    <row r="40" spans="1:17" x14ac:dyDescent="0.25">
      <c r="A40" s="36" t="s">
        <v>192</v>
      </c>
      <c r="B40" s="37" t="s">
        <v>78</v>
      </c>
      <c r="C40" s="37" t="s">
        <v>230</v>
      </c>
      <c r="D40" s="37" t="s">
        <v>7</v>
      </c>
      <c r="E40" s="41">
        <v>493.27</v>
      </c>
      <c r="F40" s="41">
        <v>0</v>
      </c>
      <c r="G40" s="41">
        <v>0</v>
      </c>
      <c r="H40" s="41">
        <v>18</v>
      </c>
      <c r="I40" s="41">
        <v>36</v>
      </c>
      <c r="J40" s="41">
        <v>25.2</v>
      </c>
      <c r="K40" s="41">
        <v>37.799999999999997</v>
      </c>
      <c r="L40" s="41">
        <v>63</v>
      </c>
      <c r="M40" s="41">
        <v>9</v>
      </c>
      <c r="N40" s="41">
        <v>13.5</v>
      </c>
      <c r="O40" s="41">
        <v>22.5</v>
      </c>
      <c r="P40" s="42">
        <f>SUM('JUNIO 2018 IMSS'!$E40:$O40)</f>
        <v>718.27</v>
      </c>
      <c r="Q40" t="e">
        <f>VLOOKUP(D40,#REF!,2,FALSE)</f>
        <v>#REF!</v>
      </c>
    </row>
    <row r="41" spans="1:17" x14ac:dyDescent="0.25">
      <c r="A41" s="38" t="s">
        <v>192</v>
      </c>
      <c r="B41" s="39" t="s">
        <v>78</v>
      </c>
      <c r="C41" s="39" t="s">
        <v>230</v>
      </c>
      <c r="D41" s="39" t="s">
        <v>4</v>
      </c>
      <c r="E41" s="43">
        <v>493.27</v>
      </c>
      <c r="F41" s="43">
        <v>0</v>
      </c>
      <c r="G41" s="43">
        <v>0</v>
      </c>
      <c r="H41" s="43">
        <v>18</v>
      </c>
      <c r="I41" s="43">
        <v>36</v>
      </c>
      <c r="J41" s="43">
        <v>25.2</v>
      </c>
      <c r="K41" s="43">
        <v>37.799999999999997</v>
      </c>
      <c r="L41" s="43">
        <v>63</v>
      </c>
      <c r="M41" s="43">
        <v>9</v>
      </c>
      <c r="N41" s="43">
        <v>13.5</v>
      </c>
      <c r="O41" s="43">
        <v>22.5</v>
      </c>
      <c r="P41" s="44">
        <f>SUM('JUNIO 2018 IMSS'!$E41:$O41)</f>
        <v>718.27</v>
      </c>
      <c r="Q41" t="e">
        <f>VLOOKUP(D41,#REF!,2,FALSE)</f>
        <v>#REF!</v>
      </c>
    </row>
    <row r="42" spans="1:17" x14ac:dyDescent="0.25">
      <c r="A42" s="36" t="s">
        <v>192</v>
      </c>
      <c r="B42" s="37" t="s">
        <v>78</v>
      </c>
      <c r="C42" s="37" t="s">
        <v>230</v>
      </c>
      <c r="D42" s="37" t="s">
        <v>21</v>
      </c>
      <c r="E42" s="41">
        <v>493.27</v>
      </c>
      <c r="F42" s="41">
        <v>0</v>
      </c>
      <c r="G42" s="41">
        <v>0</v>
      </c>
      <c r="H42" s="41">
        <v>18</v>
      </c>
      <c r="I42" s="41">
        <v>36</v>
      </c>
      <c r="J42" s="41">
        <v>25.2</v>
      </c>
      <c r="K42" s="41">
        <v>37.799999999999997</v>
      </c>
      <c r="L42" s="41">
        <v>63</v>
      </c>
      <c r="M42" s="41">
        <v>9</v>
      </c>
      <c r="N42" s="41">
        <v>13.5</v>
      </c>
      <c r="O42" s="41">
        <v>22.5</v>
      </c>
      <c r="P42" s="42">
        <f>SUM('JUNIO 2018 IMSS'!$E42:$O42)</f>
        <v>718.27</v>
      </c>
      <c r="Q42" t="e">
        <f>VLOOKUP(D42,#REF!,2,FALSE)</f>
        <v>#REF!</v>
      </c>
    </row>
    <row r="43" spans="1:17" x14ac:dyDescent="0.25">
      <c r="A43" s="38" t="s">
        <v>192</v>
      </c>
      <c r="B43" s="39" t="s">
        <v>78</v>
      </c>
      <c r="C43" s="39" t="s">
        <v>230</v>
      </c>
      <c r="D43" s="39" t="s">
        <v>1</v>
      </c>
      <c r="E43" s="43">
        <v>493.27</v>
      </c>
      <c r="F43" s="43">
        <v>0</v>
      </c>
      <c r="G43" s="43">
        <v>0</v>
      </c>
      <c r="H43" s="43">
        <v>13.85</v>
      </c>
      <c r="I43" s="43">
        <v>27.71</v>
      </c>
      <c r="J43" s="43">
        <v>19.39</v>
      </c>
      <c r="K43" s="43">
        <v>29.09</v>
      </c>
      <c r="L43" s="43">
        <v>48.48</v>
      </c>
      <c r="M43" s="43">
        <v>6.93</v>
      </c>
      <c r="N43" s="43">
        <v>10.39</v>
      </c>
      <c r="O43" s="43">
        <v>17.32</v>
      </c>
      <c r="P43" s="44">
        <f>SUM('JUNIO 2018 IMSS'!$E43:$O43)</f>
        <v>666.43000000000006</v>
      </c>
      <c r="Q43" t="e">
        <f>VLOOKUP(D43,#REF!,2,FALSE)</f>
        <v>#REF!</v>
      </c>
    </row>
    <row r="44" spans="1:17" x14ac:dyDescent="0.25">
      <c r="A44" s="36" t="s">
        <v>192</v>
      </c>
      <c r="B44" s="37" t="s">
        <v>78</v>
      </c>
      <c r="C44" s="37" t="s">
        <v>230</v>
      </c>
      <c r="D44" s="37" t="s">
        <v>15</v>
      </c>
      <c r="E44" s="41">
        <v>493.27</v>
      </c>
      <c r="F44" s="41">
        <v>0</v>
      </c>
      <c r="G44" s="41">
        <v>0</v>
      </c>
      <c r="H44" s="41">
        <v>13.85</v>
      </c>
      <c r="I44" s="41">
        <v>27.71</v>
      </c>
      <c r="J44" s="41">
        <v>19.39</v>
      </c>
      <c r="K44" s="41">
        <v>29.09</v>
      </c>
      <c r="L44" s="41">
        <v>48.48</v>
      </c>
      <c r="M44" s="41">
        <v>6.93</v>
      </c>
      <c r="N44" s="41">
        <v>10.39</v>
      </c>
      <c r="O44" s="41">
        <v>17.32</v>
      </c>
      <c r="P44" s="42">
        <f>SUM('JUNIO 2018 IMSS'!$E44:$O44)</f>
        <v>666.43000000000006</v>
      </c>
      <c r="Q44" t="e">
        <f>VLOOKUP(D44,#REF!,2,FALSE)</f>
        <v>#REF!</v>
      </c>
    </row>
    <row r="45" spans="1:17" x14ac:dyDescent="0.25">
      <c r="A45" s="38" t="s">
        <v>192</v>
      </c>
      <c r="B45" s="39" t="s">
        <v>78</v>
      </c>
      <c r="C45" s="39" t="s">
        <v>230</v>
      </c>
      <c r="D45" s="39" t="s">
        <v>14</v>
      </c>
      <c r="E45" s="43">
        <v>493.27</v>
      </c>
      <c r="F45" s="43">
        <v>0</v>
      </c>
      <c r="G45" s="43">
        <v>0</v>
      </c>
      <c r="H45" s="43">
        <v>18</v>
      </c>
      <c r="I45" s="43">
        <v>36</v>
      </c>
      <c r="J45" s="43">
        <v>25.2</v>
      </c>
      <c r="K45" s="43">
        <v>37.799999999999997</v>
      </c>
      <c r="L45" s="43">
        <v>63</v>
      </c>
      <c r="M45" s="43">
        <v>9</v>
      </c>
      <c r="N45" s="43">
        <v>13.5</v>
      </c>
      <c r="O45" s="43">
        <v>22.5</v>
      </c>
      <c r="P45" s="44">
        <f>SUM('JUNIO 2018 IMSS'!$E45:$O45)</f>
        <v>718.27</v>
      </c>
      <c r="Q45" t="e">
        <f>VLOOKUP(D45,#REF!,2,FALSE)</f>
        <v>#REF!</v>
      </c>
    </row>
    <row r="46" spans="1:17" x14ac:dyDescent="0.25">
      <c r="A46" s="36" t="s">
        <v>192</v>
      </c>
      <c r="B46" s="37" t="s">
        <v>78</v>
      </c>
      <c r="C46" s="37" t="s">
        <v>230</v>
      </c>
      <c r="D46" s="37" t="s">
        <v>10</v>
      </c>
      <c r="E46" s="41">
        <v>493.27</v>
      </c>
      <c r="F46" s="41">
        <v>0</v>
      </c>
      <c r="G46" s="41">
        <v>0</v>
      </c>
      <c r="H46" s="41">
        <v>18</v>
      </c>
      <c r="I46" s="41">
        <v>36</v>
      </c>
      <c r="J46" s="41">
        <v>25.2</v>
      </c>
      <c r="K46" s="41">
        <v>37.799999999999997</v>
      </c>
      <c r="L46" s="41">
        <v>63</v>
      </c>
      <c r="M46" s="41">
        <v>9</v>
      </c>
      <c r="N46" s="41">
        <v>13.5</v>
      </c>
      <c r="O46" s="41">
        <v>22.5</v>
      </c>
      <c r="P46" s="42">
        <f>SUM('JUNIO 2018 IMSS'!$E46:$O46)</f>
        <v>718.27</v>
      </c>
      <c r="Q46" t="e">
        <f>VLOOKUP(D46,#REF!,2,FALSE)</f>
        <v>#REF!</v>
      </c>
    </row>
    <row r="47" spans="1:17" x14ac:dyDescent="0.25">
      <c r="A47" s="38" t="s">
        <v>192</v>
      </c>
      <c r="B47" s="39" t="s">
        <v>78</v>
      </c>
      <c r="C47" s="39" t="s">
        <v>230</v>
      </c>
      <c r="D47" s="39" t="s">
        <v>62</v>
      </c>
      <c r="E47" s="43">
        <v>493.27</v>
      </c>
      <c r="F47" s="43">
        <v>0</v>
      </c>
      <c r="G47" s="43">
        <v>0</v>
      </c>
      <c r="H47" s="43">
        <v>13.85</v>
      </c>
      <c r="I47" s="43">
        <v>27.71</v>
      </c>
      <c r="J47" s="43">
        <v>19.399999999999999</v>
      </c>
      <c r="K47" s="43">
        <v>29.09</v>
      </c>
      <c r="L47" s="43">
        <v>48.49</v>
      </c>
      <c r="M47" s="43">
        <v>6.93</v>
      </c>
      <c r="N47" s="43">
        <v>10.39</v>
      </c>
      <c r="O47" s="43">
        <v>17.32</v>
      </c>
      <c r="P47" s="44">
        <f>SUM('JUNIO 2018 IMSS'!$E47:$O47)</f>
        <v>666.45</v>
      </c>
      <c r="Q47" t="e">
        <f>VLOOKUP(D47,#REF!,2,FALSE)</f>
        <v>#REF!</v>
      </c>
    </row>
    <row r="48" spans="1:17" x14ac:dyDescent="0.25">
      <c r="A48" s="36" t="s">
        <v>192</v>
      </c>
      <c r="B48" s="37" t="s">
        <v>78</v>
      </c>
      <c r="C48" s="37" t="s">
        <v>230</v>
      </c>
      <c r="D48" s="37" t="s">
        <v>8</v>
      </c>
      <c r="E48" s="41">
        <v>493.27</v>
      </c>
      <c r="F48" s="41">
        <v>0</v>
      </c>
      <c r="G48" s="41">
        <v>0</v>
      </c>
      <c r="H48" s="41">
        <v>18</v>
      </c>
      <c r="I48" s="41">
        <v>36</v>
      </c>
      <c r="J48" s="41">
        <v>25.2</v>
      </c>
      <c r="K48" s="41">
        <v>37.799999999999997</v>
      </c>
      <c r="L48" s="41">
        <v>63</v>
      </c>
      <c r="M48" s="41">
        <v>9</v>
      </c>
      <c r="N48" s="41">
        <v>13.5</v>
      </c>
      <c r="O48" s="41">
        <v>22.5</v>
      </c>
      <c r="P48" s="42">
        <f>SUM('JUNIO 2018 IMSS'!$E48:$O48)</f>
        <v>718.27</v>
      </c>
      <c r="Q48" t="e">
        <f>VLOOKUP(D48,#REF!,2,FALSE)</f>
        <v>#REF!</v>
      </c>
    </row>
    <row r="49" spans="1:17" x14ac:dyDescent="0.25">
      <c r="A49" s="38" t="s">
        <v>192</v>
      </c>
      <c r="B49" s="39" t="s">
        <v>78</v>
      </c>
      <c r="C49" s="39" t="s">
        <v>230</v>
      </c>
      <c r="D49" s="39" t="s">
        <v>41</v>
      </c>
      <c r="E49" s="43">
        <v>493.27</v>
      </c>
      <c r="F49" s="43">
        <v>0</v>
      </c>
      <c r="G49" s="43">
        <v>0</v>
      </c>
      <c r="H49" s="43">
        <v>18</v>
      </c>
      <c r="I49" s="43">
        <v>36</v>
      </c>
      <c r="J49" s="43">
        <v>25.2</v>
      </c>
      <c r="K49" s="43">
        <v>37.799999999999997</v>
      </c>
      <c r="L49" s="43">
        <v>63</v>
      </c>
      <c r="M49" s="43">
        <v>9</v>
      </c>
      <c r="N49" s="43">
        <v>13.5</v>
      </c>
      <c r="O49" s="43">
        <v>22.5</v>
      </c>
      <c r="P49" s="44">
        <f>SUM('JUNIO 2018 IMSS'!$E49:$O49)</f>
        <v>718.27</v>
      </c>
      <c r="Q49" t="e">
        <f>VLOOKUP(D49,#REF!,2,FALSE)</f>
        <v>#REF!</v>
      </c>
    </row>
    <row r="50" spans="1:17" x14ac:dyDescent="0.25">
      <c r="A50" s="36" t="s">
        <v>192</v>
      </c>
      <c r="B50" s="37" t="s">
        <v>78</v>
      </c>
      <c r="C50" s="37" t="s">
        <v>230</v>
      </c>
      <c r="D50" s="37" t="s">
        <v>42</v>
      </c>
      <c r="E50" s="41">
        <v>493.27</v>
      </c>
      <c r="F50" s="41">
        <v>0</v>
      </c>
      <c r="G50" s="41">
        <v>0</v>
      </c>
      <c r="H50" s="41">
        <v>18</v>
      </c>
      <c r="I50" s="41">
        <v>36</v>
      </c>
      <c r="J50" s="41">
        <v>25.2</v>
      </c>
      <c r="K50" s="41">
        <v>37.799999999999997</v>
      </c>
      <c r="L50" s="41">
        <v>63</v>
      </c>
      <c r="M50" s="41">
        <v>9</v>
      </c>
      <c r="N50" s="41">
        <v>13.5</v>
      </c>
      <c r="O50" s="41">
        <v>22.5</v>
      </c>
      <c r="P50" s="42">
        <f>SUM('JUNIO 2018 IMSS'!$E50:$O50)</f>
        <v>718.27</v>
      </c>
      <c r="Q50" t="e">
        <f>VLOOKUP(D50,#REF!,2,FALSE)</f>
        <v>#REF!</v>
      </c>
    </row>
    <row r="51" spans="1:17" x14ac:dyDescent="0.25">
      <c r="A51" s="38" t="s">
        <v>192</v>
      </c>
      <c r="B51" s="39" t="s">
        <v>78</v>
      </c>
      <c r="C51" s="39" t="s">
        <v>230</v>
      </c>
      <c r="D51" s="39" t="s">
        <v>58</v>
      </c>
      <c r="E51" s="43">
        <v>493.27</v>
      </c>
      <c r="F51" s="43">
        <v>0</v>
      </c>
      <c r="G51" s="43">
        <v>0</v>
      </c>
      <c r="H51" s="43">
        <v>13.85</v>
      </c>
      <c r="I51" s="43">
        <v>27.71</v>
      </c>
      <c r="J51" s="43">
        <v>19.399999999999999</v>
      </c>
      <c r="K51" s="43">
        <v>29.09</v>
      </c>
      <c r="L51" s="43">
        <v>48.49</v>
      </c>
      <c r="M51" s="43">
        <v>6.93</v>
      </c>
      <c r="N51" s="43">
        <v>10.39</v>
      </c>
      <c r="O51" s="43">
        <v>17.32</v>
      </c>
      <c r="P51" s="44">
        <f>SUM('JUNIO 2018 IMSS'!$E51:$O51)</f>
        <v>666.45</v>
      </c>
      <c r="Q51" t="e">
        <f>VLOOKUP(D51,#REF!,2,FALSE)</f>
        <v>#REF!</v>
      </c>
    </row>
    <row r="52" spans="1:17" x14ac:dyDescent="0.25">
      <c r="A52" s="36" t="s">
        <v>192</v>
      </c>
      <c r="B52" s="37" t="s">
        <v>78</v>
      </c>
      <c r="C52" s="37" t="s">
        <v>230</v>
      </c>
      <c r="D52" s="37" t="s">
        <v>37</v>
      </c>
      <c r="E52" s="41">
        <v>493.27</v>
      </c>
      <c r="F52" s="41">
        <v>0</v>
      </c>
      <c r="G52" s="41">
        <v>0</v>
      </c>
      <c r="H52" s="41">
        <v>18</v>
      </c>
      <c r="I52" s="41">
        <v>36</v>
      </c>
      <c r="J52" s="41">
        <v>25.2</v>
      </c>
      <c r="K52" s="41">
        <v>37.799999999999997</v>
      </c>
      <c r="L52" s="41">
        <v>63</v>
      </c>
      <c r="M52" s="41">
        <v>9</v>
      </c>
      <c r="N52" s="41">
        <v>13.5</v>
      </c>
      <c r="O52" s="41">
        <v>22.5</v>
      </c>
      <c r="P52" s="42">
        <f>SUM('JUNIO 2018 IMSS'!$E52:$O52)</f>
        <v>718.27</v>
      </c>
      <c r="Q52" t="e">
        <f>VLOOKUP(D52,#REF!,2,FALSE)</f>
        <v>#REF!</v>
      </c>
    </row>
    <row r="53" spans="1:17" x14ac:dyDescent="0.25">
      <c r="A53" s="38" t="s">
        <v>192</v>
      </c>
      <c r="B53" s="39" t="s">
        <v>78</v>
      </c>
      <c r="C53" s="39" t="s">
        <v>230</v>
      </c>
      <c r="D53" s="39" t="s">
        <v>70</v>
      </c>
      <c r="E53" s="43">
        <v>493.27</v>
      </c>
      <c r="F53" s="43">
        <v>0</v>
      </c>
      <c r="G53" s="43">
        <v>0</v>
      </c>
      <c r="H53" s="43">
        <v>13.85</v>
      </c>
      <c r="I53" s="43">
        <v>27.71</v>
      </c>
      <c r="J53" s="43">
        <v>19.399999999999999</v>
      </c>
      <c r="K53" s="43">
        <v>29.09</v>
      </c>
      <c r="L53" s="43">
        <v>48.49</v>
      </c>
      <c r="M53" s="43">
        <v>6.93</v>
      </c>
      <c r="N53" s="43">
        <v>10.39</v>
      </c>
      <c r="O53" s="43">
        <v>17.32</v>
      </c>
      <c r="P53" s="44">
        <f>SUM('JUNIO 2018 IMSS'!$E53:$O53)</f>
        <v>666.45</v>
      </c>
      <c r="Q53" t="e">
        <f>VLOOKUP(D53,#REF!,2,FALSE)</f>
        <v>#REF!</v>
      </c>
    </row>
    <row r="54" spans="1:17" x14ac:dyDescent="0.25">
      <c r="A54" s="36" t="s">
        <v>192</v>
      </c>
      <c r="B54" s="37" t="s">
        <v>78</v>
      </c>
      <c r="C54" s="37" t="s">
        <v>230</v>
      </c>
      <c r="D54" s="37" t="s">
        <v>66</v>
      </c>
      <c r="E54" s="41">
        <v>493.27</v>
      </c>
      <c r="F54" s="41">
        <v>0</v>
      </c>
      <c r="G54" s="41">
        <v>0</v>
      </c>
      <c r="H54" s="41">
        <v>13.85</v>
      </c>
      <c r="I54" s="41">
        <v>27.71</v>
      </c>
      <c r="J54" s="41">
        <v>19.399999999999999</v>
      </c>
      <c r="K54" s="41">
        <v>29.09</v>
      </c>
      <c r="L54" s="41">
        <v>48.49</v>
      </c>
      <c r="M54" s="41">
        <v>6.93</v>
      </c>
      <c r="N54" s="41">
        <v>10.39</v>
      </c>
      <c r="O54" s="41">
        <v>17.32</v>
      </c>
      <c r="P54" s="42">
        <f>SUM('JUNIO 2018 IMSS'!$E54:$O54)</f>
        <v>666.45</v>
      </c>
      <c r="Q54" t="e">
        <f>VLOOKUP(D54,#REF!,2,FALSE)</f>
        <v>#REF!</v>
      </c>
    </row>
    <row r="55" spans="1:17" x14ac:dyDescent="0.25">
      <c r="A55" s="38" t="s">
        <v>192</v>
      </c>
      <c r="B55" s="39" t="s">
        <v>78</v>
      </c>
      <c r="C55" s="39" t="s">
        <v>230</v>
      </c>
      <c r="D55" s="39" t="s">
        <v>38</v>
      </c>
      <c r="E55" s="43">
        <v>493.27</v>
      </c>
      <c r="F55" s="43">
        <v>0</v>
      </c>
      <c r="G55" s="43">
        <v>0</v>
      </c>
      <c r="H55" s="43">
        <v>18</v>
      </c>
      <c r="I55" s="43">
        <v>36</v>
      </c>
      <c r="J55" s="43">
        <v>25.2</v>
      </c>
      <c r="K55" s="43">
        <v>37.799999999999997</v>
      </c>
      <c r="L55" s="43">
        <v>63</v>
      </c>
      <c r="M55" s="43">
        <v>9</v>
      </c>
      <c r="N55" s="43">
        <v>13.5</v>
      </c>
      <c r="O55" s="43">
        <v>22.5</v>
      </c>
      <c r="P55" s="44">
        <f>SUM('JUNIO 2018 IMSS'!$E55:$O55)</f>
        <v>718.27</v>
      </c>
      <c r="Q55" t="e">
        <f>VLOOKUP(D55,#REF!,2,FALSE)</f>
        <v>#REF!</v>
      </c>
    </row>
    <row r="56" spans="1:17" x14ac:dyDescent="0.25">
      <c r="A56" s="36" t="s">
        <v>192</v>
      </c>
      <c r="B56" s="37" t="s">
        <v>78</v>
      </c>
      <c r="C56" s="37" t="s">
        <v>230</v>
      </c>
      <c r="D56" s="37" t="s">
        <v>47</v>
      </c>
      <c r="E56" s="41">
        <v>493.27</v>
      </c>
      <c r="F56" s="41">
        <v>0</v>
      </c>
      <c r="G56" s="41">
        <v>0</v>
      </c>
      <c r="H56" s="41">
        <v>18</v>
      </c>
      <c r="I56" s="41">
        <v>36</v>
      </c>
      <c r="J56" s="41">
        <v>25.2</v>
      </c>
      <c r="K56" s="41">
        <v>37.799999999999997</v>
      </c>
      <c r="L56" s="41">
        <v>63</v>
      </c>
      <c r="M56" s="41">
        <v>9</v>
      </c>
      <c r="N56" s="41">
        <v>13.5</v>
      </c>
      <c r="O56" s="41">
        <v>22.5</v>
      </c>
      <c r="P56" s="42">
        <f>SUM('JUNIO 2018 IMSS'!$E56:$O56)</f>
        <v>718.27</v>
      </c>
      <c r="Q56" t="e">
        <f>VLOOKUP(D56,#REF!,2,FALSE)</f>
        <v>#REF!</v>
      </c>
    </row>
    <row r="57" spans="1:17" ht="15.75" thickBot="1" x14ac:dyDescent="0.3">
      <c r="A57" s="38" t="s">
        <v>192</v>
      </c>
      <c r="B57" s="39" t="s">
        <v>78</v>
      </c>
      <c r="C57" s="39" t="s">
        <v>230</v>
      </c>
      <c r="D57" s="39" t="s">
        <v>39</v>
      </c>
      <c r="E57" s="43">
        <v>493.27</v>
      </c>
      <c r="F57" s="43">
        <v>0</v>
      </c>
      <c r="G57" s="43">
        <v>0</v>
      </c>
      <c r="H57" s="43">
        <v>18</v>
      </c>
      <c r="I57" s="43">
        <v>36</v>
      </c>
      <c r="J57" s="43">
        <v>25.2</v>
      </c>
      <c r="K57" s="43">
        <v>37.799999999999997</v>
      </c>
      <c r="L57" s="43">
        <v>63</v>
      </c>
      <c r="M57" s="43">
        <v>9</v>
      </c>
      <c r="N57" s="43">
        <v>13.5</v>
      </c>
      <c r="O57" s="43">
        <v>22.5</v>
      </c>
      <c r="P57" s="44">
        <f>SUM('JUNIO 2018 IMSS'!$E57:$O57)</f>
        <v>718.27</v>
      </c>
      <c r="Q57" t="e">
        <f>VLOOKUP(D57,#REF!,2,FALSE)</f>
        <v>#REF!</v>
      </c>
    </row>
    <row r="58" spans="1:17" ht="15.75" thickTop="1" x14ac:dyDescent="0.25">
      <c r="A58" s="32" t="s">
        <v>236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40">
        <f>SUBTOTAL(109,'JUNIO 2018 IMSS'!$P$2:$P$57)</f>
        <v>36861.369999999995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P55"/>
  <sheetViews>
    <sheetView topLeftCell="A28" workbookViewId="0">
      <selection activeCell="A2" sqref="A2"/>
    </sheetView>
  </sheetViews>
  <sheetFormatPr baseColWidth="10" defaultRowHeight="15" x14ac:dyDescent="0.25"/>
  <sheetData>
    <row r="1" spans="1:16" x14ac:dyDescent="0.25">
      <c r="A1" s="33" t="s">
        <v>82</v>
      </c>
      <c r="B1" s="34" t="s">
        <v>83</v>
      </c>
      <c r="C1" s="34" t="s">
        <v>84</v>
      </c>
      <c r="D1" s="34" t="s">
        <v>85</v>
      </c>
      <c r="E1" s="34" t="s">
        <v>96</v>
      </c>
      <c r="F1" s="34" t="s">
        <v>103</v>
      </c>
      <c r="G1" s="34" t="s">
        <v>107</v>
      </c>
      <c r="H1" s="34" t="s">
        <v>100</v>
      </c>
      <c r="I1" s="34" t="s">
        <v>102</v>
      </c>
      <c r="J1" s="34" t="s">
        <v>104</v>
      </c>
      <c r="K1" s="34" t="s">
        <v>105</v>
      </c>
      <c r="L1" s="34" t="s">
        <v>106</v>
      </c>
      <c r="M1" s="34" t="s">
        <v>108</v>
      </c>
      <c r="N1" s="34" t="s">
        <v>109</v>
      </c>
      <c r="O1" s="34" t="s">
        <v>110</v>
      </c>
      <c r="P1" s="35" t="s">
        <v>236</v>
      </c>
    </row>
    <row r="2" spans="1:16" x14ac:dyDescent="0.25">
      <c r="A2" s="36" t="s">
        <v>192</v>
      </c>
      <c r="B2" s="37" t="s">
        <v>78</v>
      </c>
      <c r="C2" s="37" t="s">
        <v>231</v>
      </c>
      <c r="D2" s="37" t="s">
        <v>26</v>
      </c>
      <c r="E2" s="41">
        <v>509.71</v>
      </c>
      <c r="F2" s="41">
        <v>0</v>
      </c>
      <c r="G2" s="41">
        <v>0</v>
      </c>
      <c r="H2" s="41">
        <v>18.600000000000001</v>
      </c>
      <c r="I2" s="41">
        <v>37.200000000000003</v>
      </c>
      <c r="J2" s="41">
        <v>26.04</v>
      </c>
      <c r="K2" s="41">
        <v>39.06</v>
      </c>
      <c r="L2" s="41">
        <v>65.099999999999994</v>
      </c>
      <c r="M2" s="41">
        <v>9.3000000000000007</v>
      </c>
      <c r="N2" s="41">
        <v>13.95</v>
      </c>
      <c r="O2" s="41">
        <v>23.25</v>
      </c>
      <c r="P2" s="42">
        <f>SUM('JULIO 2018 IMSS'!$E2:$O2)</f>
        <v>742.20999999999992</v>
      </c>
    </row>
    <row r="3" spans="1:16" x14ac:dyDescent="0.25">
      <c r="A3" s="38" t="s">
        <v>192</v>
      </c>
      <c r="B3" s="39" t="s">
        <v>78</v>
      </c>
      <c r="C3" s="39" t="s">
        <v>231</v>
      </c>
      <c r="D3" s="39" t="s">
        <v>68</v>
      </c>
      <c r="E3" s="43">
        <v>509.71</v>
      </c>
      <c r="F3" s="43">
        <v>0</v>
      </c>
      <c r="G3" s="43">
        <v>0</v>
      </c>
      <c r="H3" s="43">
        <v>14.32</v>
      </c>
      <c r="I3" s="43">
        <v>28.63</v>
      </c>
      <c r="J3" s="43">
        <v>20.04</v>
      </c>
      <c r="K3" s="43">
        <v>30.06</v>
      </c>
      <c r="L3" s="43">
        <v>50.11</v>
      </c>
      <c r="M3" s="43">
        <v>7.16</v>
      </c>
      <c r="N3" s="43">
        <v>10.74</v>
      </c>
      <c r="O3" s="43">
        <v>17.89</v>
      </c>
      <c r="P3" s="44">
        <f>SUM('JULIO 2018 IMSS'!$E3:$O3)</f>
        <v>688.65999999999985</v>
      </c>
    </row>
    <row r="4" spans="1:16" x14ac:dyDescent="0.25">
      <c r="A4" s="36" t="s">
        <v>192</v>
      </c>
      <c r="B4" s="37" t="s">
        <v>78</v>
      </c>
      <c r="C4" s="37" t="s">
        <v>231</v>
      </c>
      <c r="D4" s="37" t="s">
        <v>69</v>
      </c>
      <c r="E4" s="41">
        <v>509.71</v>
      </c>
      <c r="F4" s="41">
        <v>0</v>
      </c>
      <c r="G4" s="41">
        <v>0</v>
      </c>
      <c r="H4" s="41">
        <v>14.32</v>
      </c>
      <c r="I4" s="41">
        <v>28.63</v>
      </c>
      <c r="J4" s="41">
        <v>20.04</v>
      </c>
      <c r="K4" s="41">
        <v>30.06</v>
      </c>
      <c r="L4" s="41">
        <v>50.11</v>
      </c>
      <c r="M4" s="41">
        <v>7.16</v>
      </c>
      <c r="N4" s="41">
        <v>10.74</v>
      </c>
      <c r="O4" s="41">
        <v>17.89</v>
      </c>
      <c r="P4" s="42">
        <f>SUM('JULIO 2018 IMSS'!$E4:$O4)</f>
        <v>688.65999999999985</v>
      </c>
    </row>
    <row r="5" spans="1:16" x14ac:dyDescent="0.25">
      <c r="A5" s="38" t="s">
        <v>192</v>
      </c>
      <c r="B5" s="39" t="s">
        <v>78</v>
      </c>
      <c r="C5" s="39" t="s">
        <v>231</v>
      </c>
      <c r="D5" s="39" t="s">
        <v>30</v>
      </c>
      <c r="E5" s="43">
        <v>509.71</v>
      </c>
      <c r="F5" s="43">
        <v>0</v>
      </c>
      <c r="G5" s="43">
        <v>0</v>
      </c>
      <c r="H5" s="43">
        <v>18.600000000000001</v>
      </c>
      <c r="I5" s="43">
        <v>37.200000000000003</v>
      </c>
      <c r="J5" s="43">
        <v>26.04</v>
      </c>
      <c r="K5" s="43">
        <v>39.06</v>
      </c>
      <c r="L5" s="43">
        <v>65.099999999999994</v>
      </c>
      <c r="M5" s="43">
        <v>9.3000000000000007</v>
      </c>
      <c r="N5" s="43">
        <v>13.95</v>
      </c>
      <c r="O5" s="43">
        <v>23.25</v>
      </c>
      <c r="P5" s="44">
        <f>SUM('JULIO 2018 IMSS'!$E5:$O5)</f>
        <v>742.20999999999992</v>
      </c>
    </row>
    <row r="6" spans="1:16" x14ac:dyDescent="0.25">
      <c r="A6" s="36" t="s">
        <v>192</v>
      </c>
      <c r="B6" s="37" t="s">
        <v>78</v>
      </c>
      <c r="C6" s="37" t="s">
        <v>231</v>
      </c>
      <c r="D6" s="37" t="s">
        <v>67</v>
      </c>
      <c r="E6" s="41">
        <v>509.71</v>
      </c>
      <c r="F6" s="41">
        <v>0</v>
      </c>
      <c r="G6" s="41">
        <v>0</v>
      </c>
      <c r="H6" s="41">
        <v>14.32</v>
      </c>
      <c r="I6" s="41">
        <v>28.63</v>
      </c>
      <c r="J6" s="41">
        <v>20.04</v>
      </c>
      <c r="K6" s="41">
        <v>30.06</v>
      </c>
      <c r="L6" s="41">
        <v>50.11</v>
      </c>
      <c r="M6" s="41">
        <v>7.16</v>
      </c>
      <c r="N6" s="41">
        <v>10.74</v>
      </c>
      <c r="O6" s="41">
        <v>17.89</v>
      </c>
      <c r="P6" s="42">
        <f>SUM('JULIO 2018 IMSS'!$E6:$O6)</f>
        <v>688.65999999999985</v>
      </c>
    </row>
    <row r="7" spans="1:16" x14ac:dyDescent="0.25">
      <c r="A7" s="38" t="s">
        <v>192</v>
      </c>
      <c r="B7" s="39" t="s">
        <v>78</v>
      </c>
      <c r="C7" s="39" t="s">
        <v>231</v>
      </c>
      <c r="D7" s="39" t="s">
        <v>22</v>
      </c>
      <c r="E7" s="43">
        <v>509.71</v>
      </c>
      <c r="F7" s="43">
        <v>0</v>
      </c>
      <c r="G7" s="43">
        <v>0</v>
      </c>
      <c r="H7" s="43">
        <v>15.15</v>
      </c>
      <c r="I7" s="43">
        <v>30.3</v>
      </c>
      <c r="J7" s="43">
        <v>21.21</v>
      </c>
      <c r="K7" s="43">
        <v>31.82</v>
      </c>
      <c r="L7" s="43">
        <v>53.03</v>
      </c>
      <c r="M7" s="43">
        <v>7.58</v>
      </c>
      <c r="N7" s="43">
        <v>11.36</v>
      </c>
      <c r="O7" s="43">
        <v>18.940000000000001</v>
      </c>
      <c r="P7" s="44">
        <f>SUM('JULIO 2018 IMSS'!$E7:$O7)</f>
        <v>699.10000000000014</v>
      </c>
    </row>
    <row r="8" spans="1:16" x14ac:dyDescent="0.25">
      <c r="A8" s="36" t="s">
        <v>192</v>
      </c>
      <c r="B8" s="37" t="s">
        <v>78</v>
      </c>
      <c r="C8" s="37" t="s">
        <v>231</v>
      </c>
      <c r="D8" s="37" t="s">
        <v>25</v>
      </c>
      <c r="E8" s="41">
        <v>509.71</v>
      </c>
      <c r="F8" s="41">
        <v>0</v>
      </c>
      <c r="G8" s="41">
        <v>0</v>
      </c>
      <c r="H8" s="41">
        <v>18.600000000000001</v>
      </c>
      <c r="I8" s="41">
        <v>37.200000000000003</v>
      </c>
      <c r="J8" s="41">
        <v>26.04</v>
      </c>
      <c r="K8" s="41">
        <v>39.06</v>
      </c>
      <c r="L8" s="41">
        <v>65.099999999999994</v>
      </c>
      <c r="M8" s="41">
        <v>9.3000000000000007</v>
      </c>
      <c r="N8" s="41">
        <v>13.95</v>
      </c>
      <c r="O8" s="41">
        <v>23.25</v>
      </c>
      <c r="P8" s="42">
        <f>SUM('JULIO 2018 IMSS'!$E8:$O8)</f>
        <v>742.20999999999992</v>
      </c>
    </row>
    <row r="9" spans="1:16" x14ac:dyDescent="0.25">
      <c r="A9" s="38" t="s">
        <v>192</v>
      </c>
      <c r="B9" s="39" t="s">
        <v>78</v>
      </c>
      <c r="C9" s="39" t="s">
        <v>231</v>
      </c>
      <c r="D9" s="39" t="s">
        <v>57</v>
      </c>
      <c r="E9" s="43">
        <v>509.71</v>
      </c>
      <c r="F9" s="43">
        <v>0</v>
      </c>
      <c r="G9" s="43">
        <v>0</v>
      </c>
      <c r="H9" s="43">
        <v>14.32</v>
      </c>
      <c r="I9" s="43">
        <v>28.63</v>
      </c>
      <c r="J9" s="43">
        <v>20.04</v>
      </c>
      <c r="K9" s="43">
        <v>30.06</v>
      </c>
      <c r="L9" s="43">
        <v>50.11</v>
      </c>
      <c r="M9" s="43">
        <v>7.16</v>
      </c>
      <c r="N9" s="43">
        <v>10.74</v>
      </c>
      <c r="O9" s="43">
        <v>17.89</v>
      </c>
      <c r="P9" s="44">
        <f>SUM('JULIO 2018 IMSS'!$E9:$O9)</f>
        <v>688.65999999999985</v>
      </c>
    </row>
    <row r="10" spans="1:16" x14ac:dyDescent="0.25">
      <c r="A10" s="36" t="s">
        <v>192</v>
      </c>
      <c r="B10" s="37" t="s">
        <v>78</v>
      </c>
      <c r="C10" s="37" t="s">
        <v>231</v>
      </c>
      <c r="D10" s="37" t="s">
        <v>46</v>
      </c>
      <c r="E10" s="41">
        <v>509.71</v>
      </c>
      <c r="F10" s="41">
        <v>0</v>
      </c>
      <c r="G10" s="41">
        <v>0</v>
      </c>
      <c r="H10" s="41">
        <v>18.600000000000001</v>
      </c>
      <c r="I10" s="41">
        <v>37.200000000000003</v>
      </c>
      <c r="J10" s="41">
        <v>26.04</v>
      </c>
      <c r="K10" s="41">
        <v>39.06</v>
      </c>
      <c r="L10" s="41">
        <v>65.099999999999994</v>
      </c>
      <c r="M10" s="41">
        <v>9.3000000000000007</v>
      </c>
      <c r="N10" s="41">
        <v>13.95</v>
      </c>
      <c r="O10" s="41">
        <v>23.25</v>
      </c>
      <c r="P10" s="42">
        <f>SUM('JULIO 2018 IMSS'!$E10:$O10)</f>
        <v>742.20999999999992</v>
      </c>
    </row>
    <row r="11" spans="1:16" x14ac:dyDescent="0.25">
      <c r="A11" s="38" t="s">
        <v>192</v>
      </c>
      <c r="B11" s="39" t="s">
        <v>78</v>
      </c>
      <c r="C11" s="39" t="s">
        <v>231</v>
      </c>
      <c r="D11" s="39" t="s">
        <v>18</v>
      </c>
      <c r="E11" s="43">
        <v>509.71</v>
      </c>
      <c r="F11" s="43">
        <v>0</v>
      </c>
      <c r="G11" s="43">
        <v>0</v>
      </c>
      <c r="H11" s="43">
        <v>14.31</v>
      </c>
      <c r="I11" s="43">
        <v>28.63</v>
      </c>
      <c r="J11" s="43">
        <v>20.04</v>
      </c>
      <c r="K11" s="43">
        <v>30.06</v>
      </c>
      <c r="L11" s="43">
        <v>50.1</v>
      </c>
      <c r="M11" s="43">
        <v>7.16</v>
      </c>
      <c r="N11" s="43">
        <v>10.74</v>
      </c>
      <c r="O11" s="43">
        <v>17.89</v>
      </c>
      <c r="P11" s="44">
        <f>SUM('JULIO 2018 IMSS'!$E11:$O11)</f>
        <v>688.63999999999987</v>
      </c>
    </row>
    <row r="12" spans="1:16" x14ac:dyDescent="0.25">
      <c r="A12" s="36" t="s">
        <v>192</v>
      </c>
      <c r="B12" s="37" t="s">
        <v>78</v>
      </c>
      <c r="C12" s="37" t="s">
        <v>231</v>
      </c>
      <c r="D12" s="37" t="s">
        <v>81</v>
      </c>
      <c r="E12" s="41">
        <v>509.71</v>
      </c>
      <c r="F12" s="41">
        <v>0</v>
      </c>
      <c r="G12" s="41">
        <v>0</v>
      </c>
      <c r="H12" s="41">
        <v>14.32</v>
      </c>
      <c r="I12" s="41">
        <v>28.63</v>
      </c>
      <c r="J12" s="41">
        <v>20.04</v>
      </c>
      <c r="K12" s="41">
        <v>30.06</v>
      </c>
      <c r="L12" s="41">
        <v>50.11</v>
      </c>
      <c r="M12" s="41">
        <v>7.16</v>
      </c>
      <c r="N12" s="41">
        <v>10.74</v>
      </c>
      <c r="O12" s="41">
        <v>17.89</v>
      </c>
      <c r="P12" s="42">
        <f>SUM('JULIO 2018 IMSS'!$E12:$O12)</f>
        <v>688.65999999999985</v>
      </c>
    </row>
    <row r="13" spans="1:16" x14ac:dyDescent="0.25">
      <c r="A13" s="38" t="s">
        <v>192</v>
      </c>
      <c r="B13" s="39" t="s">
        <v>78</v>
      </c>
      <c r="C13" s="39" t="s">
        <v>231</v>
      </c>
      <c r="D13" s="39" t="s">
        <v>59</v>
      </c>
      <c r="E13" s="43">
        <v>509.71</v>
      </c>
      <c r="F13" s="43">
        <v>0</v>
      </c>
      <c r="G13" s="43">
        <v>0</v>
      </c>
      <c r="H13" s="43">
        <v>14.32</v>
      </c>
      <c r="I13" s="43">
        <v>28.63</v>
      </c>
      <c r="J13" s="43">
        <v>20.04</v>
      </c>
      <c r="K13" s="43">
        <v>30.06</v>
      </c>
      <c r="L13" s="43">
        <v>50.11</v>
      </c>
      <c r="M13" s="43">
        <v>7.16</v>
      </c>
      <c r="N13" s="43">
        <v>10.74</v>
      </c>
      <c r="O13" s="43">
        <v>17.89</v>
      </c>
      <c r="P13" s="44">
        <f>SUM('JULIO 2018 IMSS'!$E13:$O13)</f>
        <v>688.65999999999985</v>
      </c>
    </row>
    <row r="14" spans="1:16" x14ac:dyDescent="0.25">
      <c r="A14" s="36" t="s">
        <v>192</v>
      </c>
      <c r="B14" s="37" t="s">
        <v>78</v>
      </c>
      <c r="C14" s="37" t="s">
        <v>231</v>
      </c>
      <c r="D14" s="37" t="s">
        <v>60</v>
      </c>
      <c r="E14" s="41">
        <v>509.71</v>
      </c>
      <c r="F14" s="41">
        <v>0</v>
      </c>
      <c r="G14" s="41">
        <v>0</v>
      </c>
      <c r="H14" s="41">
        <v>14.32</v>
      </c>
      <c r="I14" s="41">
        <v>28.63</v>
      </c>
      <c r="J14" s="41">
        <v>20.04</v>
      </c>
      <c r="K14" s="41">
        <v>30.06</v>
      </c>
      <c r="L14" s="41">
        <v>50.11</v>
      </c>
      <c r="M14" s="41">
        <v>7.16</v>
      </c>
      <c r="N14" s="41">
        <v>10.74</v>
      </c>
      <c r="O14" s="41">
        <v>17.89</v>
      </c>
      <c r="P14" s="42">
        <f>SUM('JULIO 2018 IMSS'!$E14:$O14)</f>
        <v>688.65999999999985</v>
      </c>
    </row>
    <row r="15" spans="1:16" x14ac:dyDescent="0.25">
      <c r="A15" s="38" t="s">
        <v>192</v>
      </c>
      <c r="B15" s="39" t="s">
        <v>78</v>
      </c>
      <c r="C15" s="39" t="s">
        <v>231</v>
      </c>
      <c r="D15" s="39" t="s">
        <v>71</v>
      </c>
      <c r="E15" s="43">
        <v>509.71</v>
      </c>
      <c r="F15" s="43">
        <v>0</v>
      </c>
      <c r="G15" s="43">
        <v>0</v>
      </c>
      <c r="H15" s="43">
        <v>18.600000000000001</v>
      </c>
      <c r="I15" s="43">
        <v>37.200000000000003</v>
      </c>
      <c r="J15" s="43">
        <v>26.04</v>
      </c>
      <c r="K15" s="43">
        <v>39.06</v>
      </c>
      <c r="L15" s="43">
        <v>65.099999999999994</v>
      </c>
      <c r="M15" s="43">
        <v>9.3000000000000007</v>
      </c>
      <c r="N15" s="43">
        <v>13.95</v>
      </c>
      <c r="O15" s="43">
        <v>23.25</v>
      </c>
      <c r="P15" s="44">
        <f>SUM('JULIO 2018 IMSS'!$E15:$O15)</f>
        <v>742.20999999999992</v>
      </c>
    </row>
    <row r="16" spans="1:16" x14ac:dyDescent="0.25">
      <c r="A16" s="36" t="s">
        <v>192</v>
      </c>
      <c r="B16" s="37" t="s">
        <v>78</v>
      </c>
      <c r="C16" s="37" t="s">
        <v>231</v>
      </c>
      <c r="D16" s="37" t="s">
        <v>20</v>
      </c>
      <c r="E16" s="41">
        <v>509.71</v>
      </c>
      <c r="F16" s="41">
        <v>0</v>
      </c>
      <c r="G16" s="41">
        <v>0</v>
      </c>
      <c r="H16" s="41">
        <v>18.600000000000001</v>
      </c>
      <c r="I16" s="41">
        <v>37.200000000000003</v>
      </c>
      <c r="J16" s="41">
        <v>26.04</v>
      </c>
      <c r="K16" s="41">
        <v>39.06</v>
      </c>
      <c r="L16" s="41">
        <v>65.099999999999994</v>
      </c>
      <c r="M16" s="41">
        <v>9.3000000000000007</v>
      </c>
      <c r="N16" s="41">
        <v>13.95</v>
      </c>
      <c r="O16" s="41">
        <v>23.25</v>
      </c>
      <c r="P16" s="42">
        <f>SUM('JULIO 2018 IMSS'!$E16:$O16)</f>
        <v>742.20999999999992</v>
      </c>
    </row>
    <row r="17" spans="1:16" x14ac:dyDescent="0.25">
      <c r="A17" s="38" t="s">
        <v>192</v>
      </c>
      <c r="B17" s="39" t="s">
        <v>78</v>
      </c>
      <c r="C17" s="39" t="s">
        <v>231</v>
      </c>
      <c r="D17" s="39" t="s">
        <v>11</v>
      </c>
      <c r="E17" s="43">
        <v>509.71</v>
      </c>
      <c r="F17" s="43">
        <v>53.95</v>
      </c>
      <c r="G17" s="43">
        <v>19.62</v>
      </c>
      <c r="H17" s="43">
        <v>62</v>
      </c>
      <c r="I17" s="43">
        <v>124</v>
      </c>
      <c r="J17" s="43">
        <v>86.8</v>
      </c>
      <c r="K17" s="43">
        <v>130.19999999999999</v>
      </c>
      <c r="L17" s="43">
        <v>217</v>
      </c>
      <c r="M17" s="43">
        <v>31</v>
      </c>
      <c r="N17" s="43">
        <v>46.5</v>
      </c>
      <c r="O17" s="43">
        <v>77.5</v>
      </c>
      <c r="P17" s="44">
        <f>SUM('JULIO 2018 IMSS'!$E17:$O17)</f>
        <v>1358.28</v>
      </c>
    </row>
    <row r="18" spans="1:16" x14ac:dyDescent="0.25">
      <c r="A18" s="36" t="s">
        <v>192</v>
      </c>
      <c r="B18" s="37" t="s">
        <v>78</v>
      </c>
      <c r="C18" s="37" t="s">
        <v>231</v>
      </c>
      <c r="D18" s="37" t="s">
        <v>6</v>
      </c>
      <c r="E18" s="41">
        <v>509.71</v>
      </c>
      <c r="F18" s="41">
        <v>0</v>
      </c>
      <c r="G18" s="41">
        <v>0</v>
      </c>
      <c r="H18" s="41">
        <v>18.600000000000001</v>
      </c>
      <c r="I18" s="41">
        <v>37.200000000000003</v>
      </c>
      <c r="J18" s="41">
        <v>26.04</v>
      </c>
      <c r="K18" s="41">
        <v>39.06</v>
      </c>
      <c r="L18" s="41">
        <v>65.099999999999994</v>
      </c>
      <c r="M18" s="41">
        <v>9.3000000000000007</v>
      </c>
      <c r="N18" s="41">
        <v>13.95</v>
      </c>
      <c r="O18" s="41">
        <v>23.25</v>
      </c>
      <c r="P18" s="42">
        <f>SUM('JULIO 2018 IMSS'!$E18:$O18)</f>
        <v>742.20999999999992</v>
      </c>
    </row>
    <row r="19" spans="1:16" x14ac:dyDescent="0.25">
      <c r="A19" s="38" t="s">
        <v>192</v>
      </c>
      <c r="B19" s="39" t="s">
        <v>78</v>
      </c>
      <c r="C19" s="39" t="s">
        <v>231</v>
      </c>
      <c r="D19" s="39" t="s">
        <v>19</v>
      </c>
      <c r="E19" s="43">
        <v>509.71</v>
      </c>
      <c r="F19" s="43">
        <v>0</v>
      </c>
      <c r="G19" s="43">
        <v>0</v>
      </c>
      <c r="H19" s="43">
        <v>18.600000000000001</v>
      </c>
      <c r="I19" s="43">
        <v>37.200000000000003</v>
      </c>
      <c r="J19" s="43">
        <v>26.04</v>
      </c>
      <c r="K19" s="43">
        <v>39.06</v>
      </c>
      <c r="L19" s="43">
        <v>65.099999999999994</v>
      </c>
      <c r="M19" s="43">
        <v>9.3000000000000007</v>
      </c>
      <c r="N19" s="43">
        <v>13.95</v>
      </c>
      <c r="O19" s="43">
        <v>23.25</v>
      </c>
      <c r="P19" s="44">
        <f>SUM('JULIO 2018 IMSS'!$E19:$O19)</f>
        <v>742.20999999999992</v>
      </c>
    </row>
    <row r="20" spans="1:16" x14ac:dyDescent="0.25">
      <c r="A20" s="36" t="s">
        <v>192</v>
      </c>
      <c r="B20" s="37" t="s">
        <v>78</v>
      </c>
      <c r="C20" s="37" t="s">
        <v>231</v>
      </c>
      <c r="D20" s="37" t="s">
        <v>2</v>
      </c>
      <c r="E20" s="41">
        <v>509.71</v>
      </c>
      <c r="F20" s="41">
        <v>0</v>
      </c>
      <c r="G20" s="41">
        <v>0</v>
      </c>
      <c r="H20" s="41">
        <v>18.600000000000001</v>
      </c>
      <c r="I20" s="41">
        <v>37.200000000000003</v>
      </c>
      <c r="J20" s="41">
        <v>26.04</v>
      </c>
      <c r="K20" s="41">
        <v>39.06</v>
      </c>
      <c r="L20" s="41">
        <v>65.099999999999994</v>
      </c>
      <c r="M20" s="41">
        <v>9.3000000000000007</v>
      </c>
      <c r="N20" s="41">
        <v>13.95</v>
      </c>
      <c r="O20" s="41">
        <v>23.25</v>
      </c>
      <c r="P20" s="42">
        <f>SUM('JULIO 2018 IMSS'!$E20:$O20)</f>
        <v>742.20999999999992</v>
      </c>
    </row>
    <row r="21" spans="1:16" x14ac:dyDescent="0.25">
      <c r="A21" s="38" t="s">
        <v>192</v>
      </c>
      <c r="B21" s="39" t="s">
        <v>78</v>
      </c>
      <c r="C21" s="39" t="s">
        <v>231</v>
      </c>
      <c r="D21" s="39" t="s">
        <v>31</v>
      </c>
      <c r="E21" s="43">
        <v>509.71</v>
      </c>
      <c r="F21" s="43">
        <v>0</v>
      </c>
      <c r="G21" s="43">
        <v>0</v>
      </c>
      <c r="H21" s="43">
        <v>18.600000000000001</v>
      </c>
      <c r="I21" s="43">
        <v>37.200000000000003</v>
      </c>
      <c r="J21" s="43">
        <v>26.04</v>
      </c>
      <c r="K21" s="43">
        <v>39.06</v>
      </c>
      <c r="L21" s="43">
        <v>65.099999999999994</v>
      </c>
      <c r="M21" s="43">
        <v>9.3000000000000007</v>
      </c>
      <c r="N21" s="43">
        <v>13.95</v>
      </c>
      <c r="O21" s="43">
        <v>23.25</v>
      </c>
      <c r="P21" s="44">
        <f>SUM('JULIO 2018 IMSS'!$E21:$O21)</f>
        <v>742.20999999999992</v>
      </c>
    </row>
    <row r="22" spans="1:16" x14ac:dyDescent="0.25">
      <c r="A22" s="36" t="s">
        <v>192</v>
      </c>
      <c r="B22" s="37" t="s">
        <v>78</v>
      </c>
      <c r="C22" s="37" t="s">
        <v>231</v>
      </c>
      <c r="D22" s="37" t="s">
        <v>32</v>
      </c>
      <c r="E22" s="41">
        <v>509.71</v>
      </c>
      <c r="F22" s="41">
        <v>0</v>
      </c>
      <c r="G22" s="41">
        <v>0</v>
      </c>
      <c r="H22" s="41">
        <v>18.600000000000001</v>
      </c>
      <c r="I22" s="41">
        <v>37.200000000000003</v>
      </c>
      <c r="J22" s="41">
        <v>26.04</v>
      </c>
      <c r="K22" s="41">
        <v>39.06</v>
      </c>
      <c r="L22" s="41">
        <v>65.099999999999994</v>
      </c>
      <c r="M22" s="41">
        <v>9.3000000000000007</v>
      </c>
      <c r="N22" s="41">
        <v>13.95</v>
      </c>
      <c r="O22" s="41">
        <v>23.25</v>
      </c>
      <c r="P22" s="42">
        <f>SUM('JULIO 2018 IMSS'!$E22:$O22)</f>
        <v>742.20999999999992</v>
      </c>
    </row>
    <row r="23" spans="1:16" x14ac:dyDescent="0.25">
      <c r="A23" s="38" t="s">
        <v>192</v>
      </c>
      <c r="B23" s="39" t="s">
        <v>78</v>
      </c>
      <c r="C23" s="39" t="s">
        <v>231</v>
      </c>
      <c r="D23" s="39" t="s">
        <v>63</v>
      </c>
      <c r="E23" s="43">
        <v>509.71</v>
      </c>
      <c r="F23" s="43">
        <v>0</v>
      </c>
      <c r="G23" s="43">
        <v>0</v>
      </c>
      <c r="H23" s="43">
        <v>14.32</v>
      </c>
      <c r="I23" s="43">
        <v>28.63</v>
      </c>
      <c r="J23" s="43">
        <v>20.04</v>
      </c>
      <c r="K23" s="43">
        <v>30.06</v>
      </c>
      <c r="L23" s="43">
        <v>50.11</v>
      </c>
      <c r="M23" s="43">
        <v>7.16</v>
      </c>
      <c r="N23" s="43">
        <v>10.74</v>
      </c>
      <c r="O23" s="43">
        <v>17.89</v>
      </c>
      <c r="P23" s="44">
        <f>SUM('JULIO 2018 IMSS'!$E23:$O23)</f>
        <v>688.65999999999985</v>
      </c>
    </row>
    <row r="24" spans="1:16" x14ac:dyDescent="0.25">
      <c r="A24" s="36" t="s">
        <v>192</v>
      </c>
      <c r="B24" s="37" t="s">
        <v>78</v>
      </c>
      <c r="C24" s="37" t="s">
        <v>231</v>
      </c>
      <c r="D24" s="37" t="s">
        <v>9</v>
      </c>
      <c r="E24" s="41">
        <v>509.71</v>
      </c>
      <c r="F24" s="41">
        <v>0</v>
      </c>
      <c r="G24" s="41">
        <v>0</v>
      </c>
      <c r="H24" s="41">
        <v>15.15</v>
      </c>
      <c r="I24" s="41">
        <v>30.3</v>
      </c>
      <c r="J24" s="41">
        <v>21.21</v>
      </c>
      <c r="K24" s="41">
        <v>31.82</v>
      </c>
      <c r="L24" s="41">
        <v>53.03</v>
      </c>
      <c r="M24" s="41">
        <v>7.58</v>
      </c>
      <c r="N24" s="41">
        <v>11.36</v>
      </c>
      <c r="O24" s="41">
        <v>18.940000000000001</v>
      </c>
      <c r="P24" s="42">
        <f>SUM('JULIO 2018 IMSS'!$E24:$O24)</f>
        <v>699.10000000000014</v>
      </c>
    </row>
    <row r="25" spans="1:16" x14ac:dyDescent="0.25">
      <c r="A25" s="38" t="s">
        <v>192</v>
      </c>
      <c r="B25" s="39" t="s">
        <v>78</v>
      </c>
      <c r="C25" s="39" t="s">
        <v>231</v>
      </c>
      <c r="D25" s="39" t="s">
        <v>5</v>
      </c>
      <c r="E25" s="43">
        <v>509.71</v>
      </c>
      <c r="F25" s="43">
        <v>0</v>
      </c>
      <c r="G25" s="43">
        <v>0</v>
      </c>
      <c r="H25" s="43">
        <v>16.079999999999998</v>
      </c>
      <c r="I25" s="43">
        <v>32.159999999999997</v>
      </c>
      <c r="J25" s="43">
        <v>22.51</v>
      </c>
      <c r="K25" s="43">
        <v>33.76</v>
      </c>
      <c r="L25" s="43">
        <v>56.27</v>
      </c>
      <c r="M25" s="43">
        <v>8.0399999999999991</v>
      </c>
      <c r="N25" s="43">
        <v>12.06</v>
      </c>
      <c r="O25" s="43">
        <v>20.100000000000001</v>
      </c>
      <c r="P25" s="44">
        <f>SUM('JULIO 2018 IMSS'!$E25:$O25)</f>
        <v>710.68999999999983</v>
      </c>
    </row>
    <row r="26" spans="1:16" x14ac:dyDescent="0.25">
      <c r="A26" s="36" t="s">
        <v>192</v>
      </c>
      <c r="B26" s="37" t="s">
        <v>78</v>
      </c>
      <c r="C26" s="37" t="s">
        <v>231</v>
      </c>
      <c r="D26" s="37" t="s">
        <v>28</v>
      </c>
      <c r="E26" s="41">
        <v>509.71</v>
      </c>
      <c r="F26" s="41">
        <v>0</v>
      </c>
      <c r="G26" s="41">
        <v>0</v>
      </c>
      <c r="H26" s="41">
        <v>18.600000000000001</v>
      </c>
      <c r="I26" s="41">
        <v>37.200000000000003</v>
      </c>
      <c r="J26" s="41">
        <v>26.04</v>
      </c>
      <c r="K26" s="41">
        <v>39.06</v>
      </c>
      <c r="L26" s="41">
        <v>65.099999999999994</v>
      </c>
      <c r="M26" s="41">
        <v>9.3000000000000007</v>
      </c>
      <c r="N26" s="41">
        <v>13.95</v>
      </c>
      <c r="O26" s="41">
        <v>23.25</v>
      </c>
      <c r="P26" s="42">
        <f>SUM('JULIO 2018 IMSS'!$E26:$O26)</f>
        <v>742.20999999999992</v>
      </c>
    </row>
    <row r="27" spans="1:16" x14ac:dyDescent="0.25">
      <c r="A27" s="38" t="s">
        <v>192</v>
      </c>
      <c r="B27" s="39" t="s">
        <v>78</v>
      </c>
      <c r="C27" s="39" t="s">
        <v>231</v>
      </c>
      <c r="D27" s="39" t="s">
        <v>35</v>
      </c>
      <c r="E27" s="43">
        <v>509.71</v>
      </c>
      <c r="F27" s="43">
        <v>0</v>
      </c>
      <c r="G27" s="43">
        <v>0</v>
      </c>
      <c r="H27" s="43">
        <v>18.600000000000001</v>
      </c>
      <c r="I27" s="43">
        <v>37.200000000000003</v>
      </c>
      <c r="J27" s="43">
        <v>26.04</v>
      </c>
      <c r="K27" s="43">
        <v>39.06</v>
      </c>
      <c r="L27" s="43">
        <v>65.099999999999994</v>
      </c>
      <c r="M27" s="43">
        <v>9.3000000000000007</v>
      </c>
      <c r="N27" s="43">
        <v>13.95</v>
      </c>
      <c r="O27" s="43">
        <v>23.25</v>
      </c>
      <c r="P27" s="44">
        <f>SUM('JULIO 2018 IMSS'!$E27:$O27)</f>
        <v>742.20999999999992</v>
      </c>
    </row>
    <row r="28" spans="1:16" x14ac:dyDescent="0.25">
      <c r="A28" s="36" t="s">
        <v>192</v>
      </c>
      <c r="B28" s="37" t="s">
        <v>78</v>
      </c>
      <c r="C28" s="37" t="s">
        <v>231</v>
      </c>
      <c r="D28" s="37" t="s">
        <v>43</v>
      </c>
      <c r="E28" s="41">
        <v>509.71</v>
      </c>
      <c r="F28" s="41">
        <v>0</v>
      </c>
      <c r="G28" s="41">
        <v>0</v>
      </c>
      <c r="H28" s="41">
        <v>18.600000000000001</v>
      </c>
      <c r="I28" s="41">
        <v>37.200000000000003</v>
      </c>
      <c r="J28" s="41">
        <v>26.04</v>
      </c>
      <c r="K28" s="41">
        <v>39.06</v>
      </c>
      <c r="L28" s="41">
        <v>65.099999999999994</v>
      </c>
      <c r="M28" s="41">
        <v>9.3000000000000007</v>
      </c>
      <c r="N28" s="41">
        <v>13.95</v>
      </c>
      <c r="O28" s="41">
        <v>23.25</v>
      </c>
      <c r="P28" s="42">
        <f>SUM('JULIO 2018 IMSS'!$E28:$O28)</f>
        <v>742.20999999999992</v>
      </c>
    </row>
    <row r="29" spans="1:16" x14ac:dyDescent="0.25">
      <c r="A29" s="38" t="s">
        <v>192</v>
      </c>
      <c r="B29" s="39" t="s">
        <v>78</v>
      </c>
      <c r="C29" s="39" t="s">
        <v>231</v>
      </c>
      <c r="D29" s="39" t="s">
        <v>16</v>
      </c>
      <c r="E29" s="43">
        <v>509.71</v>
      </c>
      <c r="F29" s="43">
        <v>0</v>
      </c>
      <c r="G29" s="43">
        <v>0</v>
      </c>
      <c r="H29" s="43">
        <v>15.15</v>
      </c>
      <c r="I29" s="43">
        <v>30.3</v>
      </c>
      <c r="J29" s="43">
        <v>21.21</v>
      </c>
      <c r="K29" s="43">
        <v>31.82</v>
      </c>
      <c r="L29" s="43">
        <v>53.03</v>
      </c>
      <c r="M29" s="43">
        <v>7.58</v>
      </c>
      <c r="N29" s="43">
        <v>11.36</v>
      </c>
      <c r="O29" s="43">
        <v>18.940000000000001</v>
      </c>
      <c r="P29" s="44">
        <f>SUM('JULIO 2018 IMSS'!$E29:$O29)</f>
        <v>699.10000000000014</v>
      </c>
    </row>
    <row r="30" spans="1:16" x14ac:dyDescent="0.25">
      <c r="A30" s="36" t="s">
        <v>192</v>
      </c>
      <c r="B30" s="37" t="s">
        <v>78</v>
      </c>
      <c r="C30" s="37" t="s">
        <v>231</v>
      </c>
      <c r="D30" s="37" t="s">
        <v>17</v>
      </c>
      <c r="E30" s="41">
        <v>509.71</v>
      </c>
      <c r="F30" s="41">
        <v>0</v>
      </c>
      <c r="G30" s="41">
        <v>0</v>
      </c>
      <c r="H30" s="41">
        <v>14.31</v>
      </c>
      <c r="I30" s="41">
        <v>28.63</v>
      </c>
      <c r="J30" s="41">
        <v>20.04</v>
      </c>
      <c r="K30" s="41">
        <v>30.06</v>
      </c>
      <c r="L30" s="41">
        <v>50.1</v>
      </c>
      <c r="M30" s="41">
        <v>7.16</v>
      </c>
      <c r="N30" s="41">
        <v>10.74</v>
      </c>
      <c r="O30" s="41">
        <v>17.89</v>
      </c>
      <c r="P30" s="42">
        <f>SUM('JULIO 2018 IMSS'!$E30:$O30)</f>
        <v>688.63999999999987</v>
      </c>
    </row>
    <row r="31" spans="1:16" x14ac:dyDescent="0.25">
      <c r="A31" s="38" t="s">
        <v>192</v>
      </c>
      <c r="B31" s="39" t="s">
        <v>78</v>
      </c>
      <c r="C31" s="39" t="s">
        <v>231</v>
      </c>
      <c r="D31" s="39" t="s">
        <v>24</v>
      </c>
      <c r="E31" s="43">
        <v>509.71</v>
      </c>
      <c r="F31" s="43">
        <v>0</v>
      </c>
      <c r="G31" s="43">
        <v>0</v>
      </c>
      <c r="H31" s="43">
        <v>18.600000000000001</v>
      </c>
      <c r="I31" s="43">
        <v>37.200000000000003</v>
      </c>
      <c r="J31" s="43">
        <v>26.04</v>
      </c>
      <c r="K31" s="43">
        <v>39.06</v>
      </c>
      <c r="L31" s="43">
        <v>65.099999999999994</v>
      </c>
      <c r="M31" s="43">
        <v>9.3000000000000007</v>
      </c>
      <c r="N31" s="43">
        <v>13.95</v>
      </c>
      <c r="O31" s="43">
        <v>23.25</v>
      </c>
      <c r="P31" s="44">
        <f>SUM('JULIO 2018 IMSS'!$E31:$O31)</f>
        <v>742.20999999999992</v>
      </c>
    </row>
    <row r="32" spans="1:16" x14ac:dyDescent="0.25">
      <c r="A32" s="36" t="s">
        <v>192</v>
      </c>
      <c r="B32" s="37" t="s">
        <v>78</v>
      </c>
      <c r="C32" s="37" t="s">
        <v>231</v>
      </c>
      <c r="D32" s="37" t="s">
        <v>12</v>
      </c>
      <c r="E32" s="41">
        <v>509.71</v>
      </c>
      <c r="F32" s="41">
        <v>190.35</v>
      </c>
      <c r="G32" s="41">
        <v>69.22</v>
      </c>
      <c r="H32" s="41">
        <v>124</v>
      </c>
      <c r="I32" s="41">
        <v>248.01</v>
      </c>
      <c r="J32" s="41">
        <v>173.6</v>
      </c>
      <c r="K32" s="41">
        <v>260.41000000000003</v>
      </c>
      <c r="L32" s="41">
        <v>434.01</v>
      </c>
      <c r="M32" s="41">
        <v>62</v>
      </c>
      <c r="N32" s="41">
        <v>93</v>
      </c>
      <c r="O32" s="41">
        <v>155</v>
      </c>
      <c r="P32" s="42">
        <f>SUM('JULIO 2018 IMSS'!$E32:$O32)</f>
        <v>2319.31</v>
      </c>
    </row>
    <row r="33" spans="1:16" x14ac:dyDescent="0.25">
      <c r="A33" s="38" t="s">
        <v>192</v>
      </c>
      <c r="B33" s="39" t="s">
        <v>78</v>
      </c>
      <c r="C33" s="39" t="s">
        <v>231</v>
      </c>
      <c r="D33" s="39" t="s">
        <v>53</v>
      </c>
      <c r="E33" s="43">
        <v>509.71</v>
      </c>
      <c r="F33" s="43">
        <v>0</v>
      </c>
      <c r="G33" s="43">
        <v>0</v>
      </c>
      <c r="H33" s="43">
        <v>18.600000000000001</v>
      </c>
      <c r="I33" s="43">
        <v>37.200000000000003</v>
      </c>
      <c r="J33" s="43">
        <v>26.04</v>
      </c>
      <c r="K33" s="43">
        <v>39.06</v>
      </c>
      <c r="L33" s="43">
        <v>65.099999999999994</v>
      </c>
      <c r="M33" s="43">
        <v>9.3000000000000007</v>
      </c>
      <c r="N33" s="43">
        <v>13.95</v>
      </c>
      <c r="O33" s="43">
        <v>23.25</v>
      </c>
      <c r="P33" s="44">
        <f>SUM('JULIO 2018 IMSS'!$E33:$O33)</f>
        <v>742.20999999999992</v>
      </c>
    </row>
    <row r="34" spans="1:16" x14ac:dyDescent="0.25">
      <c r="A34" s="36" t="s">
        <v>192</v>
      </c>
      <c r="B34" s="37" t="s">
        <v>78</v>
      </c>
      <c r="C34" s="37" t="s">
        <v>231</v>
      </c>
      <c r="D34" s="37" t="s">
        <v>7</v>
      </c>
      <c r="E34" s="41">
        <v>509.71</v>
      </c>
      <c r="F34" s="41">
        <v>0</v>
      </c>
      <c r="G34" s="41">
        <v>0</v>
      </c>
      <c r="H34" s="41">
        <v>18.600000000000001</v>
      </c>
      <c r="I34" s="41">
        <v>37.200000000000003</v>
      </c>
      <c r="J34" s="41">
        <v>26.04</v>
      </c>
      <c r="K34" s="41">
        <v>39.06</v>
      </c>
      <c r="L34" s="41">
        <v>65.099999999999994</v>
      </c>
      <c r="M34" s="41">
        <v>9.3000000000000007</v>
      </c>
      <c r="N34" s="41">
        <v>13.95</v>
      </c>
      <c r="O34" s="41">
        <v>23.25</v>
      </c>
      <c r="P34" s="42">
        <f>SUM('JULIO 2018 IMSS'!$E34:$O34)</f>
        <v>742.20999999999992</v>
      </c>
    </row>
    <row r="35" spans="1:16" x14ac:dyDescent="0.25">
      <c r="A35" s="38" t="s">
        <v>192</v>
      </c>
      <c r="B35" s="39" t="s">
        <v>78</v>
      </c>
      <c r="C35" s="39" t="s">
        <v>231</v>
      </c>
      <c r="D35" s="39" t="s">
        <v>4</v>
      </c>
      <c r="E35" s="43">
        <v>509.71</v>
      </c>
      <c r="F35" s="43">
        <v>0</v>
      </c>
      <c r="G35" s="43">
        <v>0</v>
      </c>
      <c r="H35" s="43">
        <v>18.600000000000001</v>
      </c>
      <c r="I35" s="43">
        <v>37.200000000000003</v>
      </c>
      <c r="J35" s="43">
        <v>26.04</v>
      </c>
      <c r="K35" s="43">
        <v>39.06</v>
      </c>
      <c r="L35" s="43">
        <v>65.099999999999994</v>
      </c>
      <c r="M35" s="43">
        <v>9.3000000000000007</v>
      </c>
      <c r="N35" s="43">
        <v>13.95</v>
      </c>
      <c r="O35" s="43">
        <v>23.25</v>
      </c>
      <c r="P35" s="44">
        <f>SUM('JULIO 2018 IMSS'!$E35:$O35)</f>
        <v>742.20999999999992</v>
      </c>
    </row>
    <row r="36" spans="1:16" x14ac:dyDescent="0.25">
      <c r="A36" s="36" t="s">
        <v>192</v>
      </c>
      <c r="B36" s="37" t="s">
        <v>78</v>
      </c>
      <c r="C36" s="37" t="s">
        <v>231</v>
      </c>
      <c r="D36" s="37" t="s">
        <v>21</v>
      </c>
      <c r="E36" s="41">
        <v>509.71</v>
      </c>
      <c r="F36" s="41">
        <v>0</v>
      </c>
      <c r="G36" s="41">
        <v>0</v>
      </c>
      <c r="H36" s="41">
        <v>18.600000000000001</v>
      </c>
      <c r="I36" s="41">
        <v>37.200000000000003</v>
      </c>
      <c r="J36" s="41">
        <v>26.04</v>
      </c>
      <c r="K36" s="41">
        <v>39.06</v>
      </c>
      <c r="L36" s="41">
        <v>65.099999999999994</v>
      </c>
      <c r="M36" s="41">
        <v>9.3000000000000007</v>
      </c>
      <c r="N36" s="41">
        <v>13.95</v>
      </c>
      <c r="O36" s="41">
        <v>23.25</v>
      </c>
      <c r="P36" s="42">
        <f>SUM('JULIO 2018 IMSS'!$E36:$O36)</f>
        <v>742.20999999999992</v>
      </c>
    </row>
    <row r="37" spans="1:16" x14ac:dyDescent="0.25">
      <c r="A37" s="38" t="s">
        <v>192</v>
      </c>
      <c r="B37" s="39" t="s">
        <v>78</v>
      </c>
      <c r="C37" s="39" t="s">
        <v>231</v>
      </c>
      <c r="D37" s="39" t="s">
        <v>215</v>
      </c>
      <c r="E37" s="43">
        <v>147.97999999999999</v>
      </c>
      <c r="F37" s="43">
        <v>0</v>
      </c>
      <c r="G37" s="43">
        <v>0</v>
      </c>
      <c r="H37" s="43">
        <v>4.16</v>
      </c>
      <c r="I37" s="43">
        <v>8.31</v>
      </c>
      <c r="J37" s="43">
        <v>5.82</v>
      </c>
      <c r="K37" s="43">
        <v>8.73</v>
      </c>
      <c r="L37" s="43">
        <v>14.55</v>
      </c>
      <c r="M37" s="43">
        <v>2.08</v>
      </c>
      <c r="N37" s="43">
        <v>3.12</v>
      </c>
      <c r="O37" s="43">
        <v>5.2</v>
      </c>
      <c r="P37" s="44">
        <f>SUM('JULIO 2018 IMSS'!$E37:$O37)</f>
        <v>199.95</v>
      </c>
    </row>
    <row r="38" spans="1:16" x14ac:dyDescent="0.25">
      <c r="A38" s="36" t="s">
        <v>192</v>
      </c>
      <c r="B38" s="37" t="s">
        <v>78</v>
      </c>
      <c r="C38" s="37" t="s">
        <v>231</v>
      </c>
      <c r="D38" s="37" t="s">
        <v>1</v>
      </c>
      <c r="E38" s="41">
        <v>509.71</v>
      </c>
      <c r="F38" s="41">
        <v>0</v>
      </c>
      <c r="G38" s="41">
        <v>0</v>
      </c>
      <c r="H38" s="41">
        <v>14.31</v>
      </c>
      <c r="I38" s="41">
        <v>28.63</v>
      </c>
      <c r="J38" s="41">
        <v>20.04</v>
      </c>
      <c r="K38" s="41">
        <v>30.06</v>
      </c>
      <c r="L38" s="41">
        <v>50.1</v>
      </c>
      <c r="M38" s="41">
        <v>7.16</v>
      </c>
      <c r="N38" s="41">
        <v>10.74</v>
      </c>
      <c r="O38" s="41">
        <v>17.89</v>
      </c>
      <c r="P38" s="42">
        <f>SUM('JULIO 2018 IMSS'!$E38:$O38)</f>
        <v>688.63999999999987</v>
      </c>
    </row>
    <row r="39" spans="1:16" x14ac:dyDescent="0.25">
      <c r="A39" s="38" t="s">
        <v>192</v>
      </c>
      <c r="B39" s="39" t="s">
        <v>78</v>
      </c>
      <c r="C39" s="39" t="s">
        <v>231</v>
      </c>
      <c r="D39" s="39" t="s">
        <v>15</v>
      </c>
      <c r="E39" s="43">
        <v>509.71</v>
      </c>
      <c r="F39" s="43">
        <v>0</v>
      </c>
      <c r="G39" s="43">
        <v>0</v>
      </c>
      <c r="H39" s="43">
        <v>14.31</v>
      </c>
      <c r="I39" s="43">
        <v>28.63</v>
      </c>
      <c r="J39" s="43">
        <v>20.04</v>
      </c>
      <c r="K39" s="43">
        <v>30.06</v>
      </c>
      <c r="L39" s="43">
        <v>50.1</v>
      </c>
      <c r="M39" s="43">
        <v>7.16</v>
      </c>
      <c r="N39" s="43">
        <v>10.74</v>
      </c>
      <c r="O39" s="43">
        <v>17.89</v>
      </c>
      <c r="P39" s="44">
        <f>SUM('JULIO 2018 IMSS'!$E39:$O39)</f>
        <v>688.63999999999987</v>
      </c>
    </row>
    <row r="40" spans="1:16" x14ac:dyDescent="0.25">
      <c r="A40" s="36" t="s">
        <v>192</v>
      </c>
      <c r="B40" s="37" t="s">
        <v>78</v>
      </c>
      <c r="C40" s="37" t="s">
        <v>231</v>
      </c>
      <c r="D40" s="37" t="s">
        <v>14</v>
      </c>
      <c r="E40" s="41">
        <v>509.71</v>
      </c>
      <c r="F40" s="41">
        <v>0</v>
      </c>
      <c r="G40" s="41">
        <v>0</v>
      </c>
      <c r="H40" s="41">
        <v>18.600000000000001</v>
      </c>
      <c r="I40" s="41">
        <v>37.200000000000003</v>
      </c>
      <c r="J40" s="41">
        <v>26.04</v>
      </c>
      <c r="K40" s="41">
        <v>39.06</v>
      </c>
      <c r="L40" s="41">
        <v>65.099999999999994</v>
      </c>
      <c r="M40" s="41">
        <v>9.3000000000000007</v>
      </c>
      <c r="N40" s="41">
        <v>13.95</v>
      </c>
      <c r="O40" s="41">
        <v>23.25</v>
      </c>
      <c r="P40" s="42">
        <f>SUM('JULIO 2018 IMSS'!$E40:$O40)</f>
        <v>742.20999999999992</v>
      </c>
    </row>
    <row r="41" spans="1:16" x14ac:dyDescent="0.25">
      <c r="A41" s="38" t="s">
        <v>192</v>
      </c>
      <c r="B41" s="39" t="s">
        <v>78</v>
      </c>
      <c r="C41" s="39" t="s">
        <v>231</v>
      </c>
      <c r="D41" s="39" t="s">
        <v>10</v>
      </c>
      <c r="E41" s="43">
        <v>509.71</v>
      </c>
      <c r="F41" s="43">
        <v>0</v>
      </c>
      <c r="G41" s="43">
        <v>0</v>
      </c>
      <c r="H41" s="43">
        <v>18.600000000000001</v>
      </c>
      <c r="I41" s="43">
        <v>37.200000000000003</v>
      </c>
      <c r="J41" s="43">
        <v>26.04</v>
      </c>
      <c r="K41" s="43">
        <v>39.06</v>
      </c>
      <c r="L41" s="43">
        <v>65.099999999999994</v>
      </c>
      <c r="M41" s="43">
        <v>9.3000000000000007</v>
      </c>
      <c r="N41" s="43">
        <v>13.95</v>
      </c>
      <c r="O41" s="43">
        <v>23.25</v>
      </c>
      <c r="P41" s="44">
        <f>SUM('JULIO 2018 IMSS'!$E41:$O41)</f>
        <v>742.20999999999992</v>
      </c>
    </row>
    <row r="42" spans="1:16" x14ac:dyDescent="0.25">
      <c r="A42" s="36" t="s">
        <v>192</v>
      </c>
      <c r="B42" s="37" t="s">
        <v>78</v>
      </c>
      <c r="C42" s="37" t="s">
        <v>231</v>
      </c>
      <c r="D42" s="37" t="s">
        <v>62</v>
      </c>
      <c r="E42" s="41">
        <v>509.71</v>
      </c>
      <c r="F42" s="41">
        <v>0</v>
      </c>
      <c r="G42" s="41">
        <v>0</v>
      </c>
      <c r="H42" s="41">
        <v>14.32</v>
      </c>
      <c r="I42" s="41">
        <v>28.63</v>
      </c>
      <c r="J42" s="41">
        <v>20.04</v>
      </c>
      <c r="K42" s="41">
        <v>30.06</v>
      </c>
      <c r="L42" s="41">
        <v>50.11</v>
      </c>
      <c r="M42" s="41">
        <v>7.16</v>
      </c>
      <c r="N42" s="41">
        <v>10.74</v>
      </c>
      <c r="O42" s="41">
        <v>17.89</v>
      </c>
      <c r="P42" s="42">
        <f>SUM('JULIO 2018 IMSS'!$E42:$O42)</f>
        <v>688.65999999999985</v>
      </c>
    </row>
    <row r="43" spans="1:16" x14ac:dyDescent="0.25">
      <c r="A43" s="38" t="s">
        <v>192</v>
      </c>
      <c r="B43" s="39" t="s">
        <v>78</v>
      </c>
      <c r="C43" s="39" t="s">
        <v>231</v>
      </c>
      <c r="D43" s="39" t="s">
        <v>8</v>
      </c>
      <c r="E43" s="43">
        <v>509.71</v>
      </c>
      <c r="F43" s="43">
        <v>0</v>
      </c>
      <c r="G43" s="43">
        <v>0</v>
      </c>
      <c r="H43" s="43">
        <v>18.600000000000001</v>
      </c>
      <c r="I43" s="43">
        <v>37.200000000000003</v>
      </c>
      <c r="J43" s="43">
        <v>26.04</v>
      </c>
      <c r="K43" s="43">
        <v>39.06</v>
      </c>
      <c r="L43" s="43">
        <v>65.099999999999994</v>
      </c>
      <c r="M43" s="43">
        <v>9.3000000000000007</v>
      </c>
      <c r="N43" s="43">
        <v>13.95</v>
      </c>
      <c r="O43" s="43">
        <v>23.25</v>
      </c>
      <c r="P43" s="44">
        <f>SUM('JULIO 2018 IMSS'!$E43:$O43)</f>
        <v>742.20999999999992</v>
      </c>
    </row>
    <row r="44" spans="1:16" x14ac:dyDescent="0.25">
      <c r="A44" s="36" t="s">
        <v>192</v>
      </c>
      <c r="B44" s="37" t="s">
        <v>78</v>
      </c>
      <c r="C44" s="37" t="s">
        <v>231</v>
      </c>
      <c r="D44" s="37" t="s">
        <v>41</v>
      </c>
      <c r="E44" s="41">
        <v>509.71</v>
      </c>
      <c r="F44" s="41">
        <v>0</v>
      </c>
      <c r="G44" s="41">
        <v>0</v>
      </c>
      <c r="H44" s="41">
        <v>18.600000000000001</v>
      </c>
      <c r="I44" s="41">
        <v>37.200000000000003</v>
      </c>
      <c r="J44" s="41">
        <v>26.04</v>
      </c>
      <c r="K44" s="41">
        <v>39.06</v>
      </c>
      <c r="L44" s="41">
        <v>65.099999999999994</v>
      </c>
      <c r="M44" s="41">
        <v>9.3000000000000007</v>
      </c>
      <c r="N44" s="41">
        <v>13.95</v>
      </c>
      <c r="O44" s="41">
        <v>23.25</v>
      </c>
      <c r="P44" s="42">
        <f>SUM('JULIO 2018 IMSS'!$E44:$O44)</f>
        <v>742.20999999999992</v>
      </c>
    </row>
    <row r="45" spans="1:16" x14ac:dyDescent="0.25">
      <c r="A45" s="38" t="s">
        <v>192</v>
      </c>
      <c r="B45" s="39" t="s">
        <v>78</v>
      </c>
      <c r="C45" s="39" t="s">
        <v>231</v>
      </c>
      <c r="D45" s="39" t="s">
        <v>42</v>
      </c>
      <c r="E45" s="43">
        <v>509.71</v>
      </c>
      <c r="F45" s="43">
        <v>0</v>
      </c>
      <c r="G45" s="43">
        <v>0</v>
      </c>
      <c r="H45" s="43">
        <v>18.600000000000001</v>
      </c>
      <c r="I45" s="43">
        <v>37.200000000000003</v>
      </c>
      <c r="J45" s="43">
        <v>26.04</v>
      </c>
      <c r="K45" s="43">
        <v>39.06</v>
      </c>
      <c r="L45" s="43">
        <v>65.099999999999994</v>
      </c>
      <c r="M45" s="43">
        <v>9.3000000000000007</v>
      </c>
      <c r="N45" s="43">
        <v>13.95</v>
      </c>
      <c r="O45" s="43">
        <v>23.25</v>
      </c>
      <c r="P45" s="44">
        <f>SUM('JULIO 2018 IMSS'!$E45:$O45)</f>
        <v>742.20999999999992</v>
      </c>
    </row>
    <row r="46" spans="1:16" x14ac:dyDescent="0.25">
      <c r="A46" s="36" t="s">
        <v>192</v>
      </c>
      <c r="B46" s="37" t="s">
        <v>78</v>
      </c>
      <c r="C46" s="37" t="s">
        <v>231</v>
      </c>
      <c r="D46" s="37" t="s">
        <v>58</v>
      </c>
      <c r="E46" s="41">
        <v>509.71</v>
      </c>
      <c r="F46" s="41">
        <v>0</v>
      </c>
      <c r="G46" s="41">
        <v>0</v>
      </c>
      <c r="H46" s="41">
        <v>14.32</v>
      </c>
      <c r="I46" s="41">
        <v>28.63</v>
      </c>
      <c r="J46" s="41">
        <v>20.04</v>
      </c>
      <c r="K46" s="41">
        <v>30.06</v>
      </c>
      <c r="L46" s="41">
        <v>50.11</v>
      </c>
      <c r="M46" s="41">
        <v>7.16</v>
      </c>
      <c r="N46" s="41">
        <v>10.74</v>
      </c>
      <c r="O46" s="41">
        <v>17.89</v>
      </c>
      <c r="P46" s="42">
        <f>SUM('JULIO 2018 IMSS'!$E46:$O46)</f>
        <v>688.65999999999985</v>
      </c>
    </row>
    <row r="47" spans="1:16" x14ac:dyDescent="0.25">
      <c r="A47" s="38" t="s">
        <v>192</v>
      </c>
      <c r="B47" s="39" t="s">
        <v>78</v>
      </c>
      <c r="C47" s="39" t="s">
        <v>231</v>
      </c>
      <c r="D47" s="39" t="s">
        <v>214</v>
      </c>
      <c r="E47" s="43">
        <v>197.31</v>
      </c>
      <c r="F47" s="43">
        <v>0</v>
      </c>
      <c r="G47" s="43">
        <v>0</v>
      </c>
      <c r="H47" s="43">
        <v>5.54</v>
      </c>
      <c r="I47" s="43">
        <v>11.08</v>
      </c>
      <c r="J47" s="43">
        <v>7.76</v>
      </c>
      <c r="K47" s="43">
        <v>11.64</v>
      </c>
      <c r="L47" s="43">
        <v>19.399999999999999</v>
      </c>
      <c r="M47" s="43">
        <v>2.77</v>
      </c>
      <c r="N47" s="43">
        <v>4.16</v>
      </c>
      <c r="O47" s="43">
        <v>6.93</v>
      </c>
      <c r="P47" s="44">
        <f>SUM('JULIO 2018 IMSS'!$E47:$O47)</f>
        <v>266.59000000000003</v>
      </c>
    </row>
    <row r="48" spans="1:16" x14ac:dyDescent="0.25">
      <c r="A48" s="36" t="s">
        <v>192</v>
      </c>
      <c r="B48" s="37" t="s">
        <v>78</v>
      </c>
      <c r="C48" s="37" t="s">
        <v>231</v>
      </c>
      <c r="D48" s="37" t="s">
        <v>37</v>
      </c>
      <c r="E48" s="41">
        <v>509.71</v>
      </c>
      <c r="F48" s="41">
        <v>0</v>
      </c>
      <c r="G48" s="41">
        <v>0</v>
      </c>
      <c r="H48" s="41">
        <v>18.600000000000001</v>
      </c>
      <c r="I48" s="41">
        <v>37.200000000000003</v>
      </c>
      <c r="J48" s="41">
        <v>26.04</v>
      </c>
      <c r="K48" s="41">
        <v>39.06</v>
      </c>
      <c r="L48" s="41">
        <v>65.099999999999994</v>
      </c>
      <c r="M48" s="41">
        <v>9.3000000000000007</v>
      </c>
      <c r="N48" s="41">
        <v>13.95</v>
      </c>
      <c r="O48" s="41">
        <v>23.25</v>
      </c>
      <c r="P48" s="42">
        <f>SUM('JULIO 2018 IMSS'!$E48:$O48)</f>
        <v>742.20999999999992</v>
      </c>
    </row>
    <row r="49" spans="1:16" x14ac:dyDescent="0.25">
      <c r="A49" s="38" t="s">
        <v>192</v>
      </c>
      <c r="B49" s="39" t="s">
        <v>78</v>
      </c>
      <c r="C49" s="39" t="s">
        <v>231</v>
      </c>
      <c r="D49" s="39" t="s">
        <v>70</v>
      </c>
      <c r="E49" s="43">
        <v>295.95999999999998</v>
      </c>
      <c r="F49" s="43">
        <v>0</v>
      </c>
      <c r="G49" s="43">
        <v>0</v>
      </c>
      <c r="H49" s="43">
        <v>8.31</v>
      </c>
      <c r="I49" s="43">
        <v>16.62</v>
      </c>
      <c r="J49" s="43">
        <v>11.64</v>
      </c>
      <c r="K49" s="43">
        <v>17.46</v>
      </c>
      <c r="L49" s="43">
        <v>29.09</v>
      </c>
      <c r="M49" s="43">
        <v>4.16</v>
      </c>
      <c r="N49" s="43">
        <v>6.23</v>
      </c>
      <c r="O49" s="43">
        <v>10.39</v>
      </c>
      <c r="P49" s="44">
        <f>SUM('JULIO 2018 IMSS'!$E49:$O49)</f>
        <v>399.85999999999996</v>
      </c>
    </row>
    <row r="50" spans="1:16" x14ac:dyDescent="0.25">
      <c r="A50" s="36" t="s">
        <v>192</v>
      </c>
      <c r="B50" s="37" t="s">
        <v>78</v>
      </c>
      <c r="C50" s="37" t="s">
        <v>231</v>
      </c>
      <c r="D50" s="37" t="s">
        <v>70</v>
      </c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2">
        <f>SUM('JULIO 2018 IMSS'!$E50:$O50)</f>
        <v>0</v>
      </c>
    </row>
    <row r="51" spans="1:16" x14ac:dyDescent="0.25">
      <c r="A51" s="38" t="s">
        <v>192</v>
      </c>
      <c r="B51" s="39" t="s">
        <v>78</v>
      </c>
      <c r="C51" s="39" t="s">
        <v>231</v>
      </c>
      <c r="D51" s="39" t="s">
        <v>66</v>
      </c>
      <c r="E51" s="43">
        <v>509.71</v>
      </c>
      <c r="F51" s="43">
        <v>0</v>
      </c>
      <c r="G51" s="43">
        <v>0</v>
      </c>
      <c r="H51" s="43">
        <v>14.32</v>
      </c>
      <c r="I51" s="43">
        <v>28.63</v>
      </c>
      <c r="J51" s="43">
        <v>20.04</v>
      </c>
      <c r="K51" s="43">
        <v>30.06</v>
      </c>
      <c r="L51" s="43">
        <v>50.11</v>
      </c>
      <c r="M51" s="43">
        <v>7.16</v>
      </c>
      <c r="N51" s="43">
        <v>10.74</v>
      </c>
      <c r="O51" s="43">
        <v>17.89</v>
      </c>
      <c r="P51" s="44">
        <f>SUM('JULIO 2018 IMSS'!$E51:$O51)</f>
        <v>688.65999999999985</v>
      </c>
    </row>
    <row r="52" spans="1:16" x14ac:dyDescent="0.25">
      <c r="A52" s="36" t="s">
        <v>192</v>
      </c>
      <c r="B52" s="37" t="s">
        <v>78</v>
      </c>
      <c r="C52" s="37" t="s">
        <v>231</v>
      </c>
      <c r="D52" s="37" t="s">
        <v>38</v>
      </c>
      <c r="E52" s="41">
        <v>509.71</v>
      </c>
      <c r="F52" s="41">
        <v>0</v>
      </c>
      <c r="G52" s="41">
        <v>0</v>
      </c>
      <c r="H52" s="41">
        <v>18.600000000000001</v>
      </c>
      <c r="I52" s="41">
        <v>37.200000000000003</v>
      </c>
      <c r="J52" s="41">
        <v>26.04</v>
      </c>
      <c r="K52" s="41">
        <v>39.06</v>
      </c>
      <c r="L52" s="41">
        <v>65.099999999999994</v>
      </c>
      <c r="M52" s="41">
        <v>9.3000000000000007</v>
      </c>
      <c r="N52" s="41">
        <v>13.95</v>
      </c>
      <c r="O52" s="41">
        <v>23.25</v>
      </c>
      <c r="P52" s="42">
        <f>SUM('JULIO 2018 IMSS'!$E52:$O52)</f>
        <v>742.20999999999992</v>
      </c>
    </row>
    <row r="53" spans="1:16" x14ac:dyDescent="0.25">
      <c r="A53" s="38" t="s">
        <v>192</v>
      </c>
      <c r="B53" s="39" t="s">
        <v>78</v>
      </c>
      <c r="C53" s="39" t="s">
        <v>231</v>
      </c>
      <c r="D53" s="39" t="s">
        <v>47</v>
      </c>
      <c r="E53" s="43">
        <v>509.71</v>
      </c>
      <c r="F53" s="43">
        <v>0</v>
      </c>
      <c r="G53" s="43">
        <v>0</v>
      </c>
      <c r="H53" s="43">
        <v>18.600000000000001</v>
      </c>
      <c r="I53" s="43">
        <v>37.200000000000003</v>
      </c>
      <c r="J53" s="43">
        <v>26.04</v>
      </c>
      <c r="K53" s="43">
        <v>39.06</v>
      </c>
      <c r="L53" s="43">
        <v>65.099999999999994</v>
      </c>
      <c r="M53" s="43">
        <v>9.3000000000000007</v>
      </c>
      <c r="N53" s="43">
        <v>13.95</v>
      </c>
      <c r="O53" s="43">
        <v>23.25</v>
      </c>
      <c r="P53" s="44">
        <f>SUM('JULIO 2018 IMSS'!$E53:$O53)</f>
        <v>742.20999999999992</v>
      </c>
    </row>
    <row r="54" spans="1:16" ht="15.75" thickBot="1" x14ac:dyDescent="0.3">
      <c r="A54" s="36" t="s">
        <v>192</v>
      </c>
      <c r="B54" s="37" t="s">
        <v>78</v>
      </c>
      <c r="C54" s="37" t="s">
        <v>231</v>
      </c>
      <c r="D54" s="37" t="s">
        <v>39</v>
      </c>
      <c r="E54" s="41">
        <v>509.71</v>
      </c>
      <c r="F54" s="41">
        <v>0</v>
      </c>
      <c r="G54" s="41">
        <v>0</v>
      </c>
      <c r="H54" s="41">
        <v>18.600000000000001</v>
      </c>
      <c r="I54" s="41">
        <v>37.200000000000003</v>
      </c>
      <c r="J54" s="41">
        <v>26.04</v>
      </c>
      <c r="K54" s="41">
        <v>39.06</v>
      </c>
      <c r="L54" s="41">
        <v>65.099999999999994</v>
      </c>
      <c r="M54" s="41">
        <v>9.3000000000000007</v>
      </c>
      <c r="N54" s="41">
        <v>13.95</v>
      </c>
      <c r="O54" s="41">
        <v>23.25</v>
      </c>
      <c r="P54" s="42">
        <f>SUM('JULIO 2018 IMSS'!$E54:$O54)</f>
        <v>742.20999999999992</v>
      </c>
    </row>
    <row r="55" spans="1:16" ht="15.75" thickTop="1" x14ac:dyDescent="0.25">
      <c r="A55" s="32" t="s">
        <v>236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40">
        <f>SUBTOTAL(109,'JULIO 2018 IMSS'!$P$2:$P$54)</f>
        <v>38463.679999999971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6"/>
  <dimension ref="A1:P66"/>
  <sheetViews>
    <sheetView topLeftCell="A39" workbookViewId="0">
      <selection activeCell="A2" sqref="A2"/>
    </sheetView>
  </sheetViews>
  <sheetFormatPr baseColWidth="10" defaultRowHeight="15" x14ac:dyDescent="0.25"/>
  <sheetData>
    <row r="1" spans="1:16" x14ac:dyDescent="0.25">
      <c r="A1" s="33" t="s">
        <v>82</v>
      </c>
      <c r="B1" s="34" t="s">
        <v>83</v>
      </c>
      <c r="C1" s="34" t="s">
        <v>84</v>
      </c>
      <c r="D1" s="34" t="s">
        <v>85</v>
      </c>
      <c r="E1" s="34" t="s">
        <v>96</v>
      </c>
      <c r="F1" s="34" t="s">
        <v>103</v>
      </c>
      <c r="G1" s="34" t="s">
        <v>107</v>
      </c>
      <c r="H1" s="34" t="s">
        <v>100</v>
      </c>
      <c r="I1" s="34" t="s">
        <v>102</v>
      </c>
      <c r="J1" s="34" t="s">
        <v>104</v>
      </c>
      <c r="K1" s="34" t="s">
        <v>105</v>
      </c>
      <c r="L1" s="34" t="s">
        <v>106</v>
      </c>
      <c r="M1" s="34" t="s">
        <v>108</v>
      </c>
      <c r="N1" s="34" t="s">
        <v>109</v>
      </c>
      <c r="O1" s="34" t="s">
        <v>110</v>
      </c>
      <c r="P1" s="35" t="s">
        <v>236</v>
      </c>
    </row>
    <row r="2" spans="1:16" x14ac:dyDescent="0.25">
      <c r="A2" s="36" t="s">
        <v>192</v>
      </c>
      <c r="B2" s="37" t="s">
        <v>78</v>
      </c>
      <c r="C2" s="37" t="s">
        <v>232</v>
      </c>
      <c r="D2" s="37" t="s">
        <v>26</v>
      </c>
      <c r="E2" s="41">
        <v>509.71</v>
      </c>
      <c r="F2" s="41">
        <v>0</v>
      </c>
      <c r="G2" s="41">
        <v>0</v>
      </c>
      <c r="H2" s="41">
        <v>18.600000000000001</v>
      </c>
      <c r="I2" s="41">
        <v>37.200000000000003</v>
      </c>
      <c r="J2" s="41">
        <v>26.04</v>
      </c>
      <c r="K2" s="41">
        <v>39.06</v>
      </c>
      <c r="L2" s="41">
        <v>65.099999999999994</v>
      </c>
      <c r="M2" s="41">
        <v>9.3000000000000007</v>
      </c>
      <c r="N2" s="41">
        <v>13.95</v>
      </c>
      <c r="O2" s="41">
        <v>23.25</v>
      </c>
      <c r="P2" s="42">
        <f>SUM('AGOSTO 2018 IMSS'!$E2:$O2)</f>
        <v>742.20999999999992</v>
      </c>
    </row>
    <row r="3" spans="1:16" x14ac:dyDescent="0.25">
      <c r="A3" s="38" t="s">
        <v>192</v>
      </c>
      <c r="B3" s="39" t="s">
        <v>78</v>
      </c>
      <c r="C3" s="39" t="s">
        <v>232</v>
      </c>
      <c r="D3" s="39" t="s">
        <v>68</v>
      </c>
      <c r="E3" s="43">
        <v>378.18</v>
      </c>
      <c r="F3" s="43">
        <v>0</v>
      </c>
      <c r="G3" s="43">
        <v>0</v>
      </c>
      <c r="H3" s="43">
        <v>10.62</v>
      </c>
      <c r="I3" s="43">
        <v>21.24</v>
      </c>
      <c r="J3" s="43">
        <v>14.87</v>
      </c>
      <c r="K3" s="43">
        <v>22.3</v>
      </c>
      <c r="L3" s="43">
        <v>37.17</v>
      </c>
      <c r="M3" s="43">
        <v>5.31</v>
      </c>
      <c r="N3" s="43">
        <v>7.97</v>
      </c>
      <c r="O3" s="43">
        <v>13.28</v>
      </c>
      <c r="P3" s="44">
        <f>SUM('AGOSTO 2018 IMSS'!$E3:$O3)</f>
        <v>510.94000000000005</v>
      </c>
    </row>
    <row r="4" spans="1:16" x14ac:dyDescent="0.25">
      <c r="A4" s="36" t="s">
        <v>192</v>
      </c>
      <c r="B4" s="37" t="s">
        <v>78</v>
      </c>
      <c r="C4" s="37" t="s">
        <v>232</v>
      </c>
      <c r="D4" s="37" t="s">
        <v>68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>
        <f>SUM('AGOSTO 2018 IMSS'!$E4:$O4)</f>
        <v>0</v>
      </c>
    </row>
    <row r="5" spans="1:16" x14ac:dyDescent="0.25">
      <c r="A5" s="38" t="s">
        <v>192</v>
      </c>
      <c r="B5" s="39" t="s">
        <v>78</v>
      </c>
      <c r="C5" s="39" t="s">
        <v>232</v>
      </c>
      <c r="D5" s="39" t="s">
        <v>69</v>
      </c>
      <c r="E5" s="43">
        <v>361.73</v>
      </c>
      <c r="F5" s="43">
        <v>0</v>
      </c>
      <c r="G5" s="43">
        <v>0</v>
      </c>
      <c r="H5" s="43">
        <v>10.16</v>
      </c>
      <c r="I5" s="43">
        <v>20.32</v>
      </c>
      <c r="J5" s="43">
        <v>14.22</v>
      </c>
      <c r="K5" s="43">
        <v>21.34</v>
      </c>
      <c r="L5" s="43">
        <v>35.56</v>
      </c>
      <c r="M5" s="43">
        <v>5.08</v>
      </c>
      <c r="N5" s="43">
        <v>7.62</v>
      </c>
      <c r="O5" s="43">
        <v>12.7</v>
      </c>
      <c r="P5" s="44">
        <f>SUM('AGOSTO 2018 IMSS'!$E5:$O5)</f>
        <v>488.73</v>
      </c>
    </row>
    <row r="6" spans="1:16" x14ac:dyDescent="0.25">
      <c r="A6" s="36" t="s">
        <v>192</v>
      </c>
      <c r="B6" s="37" t="s">
        <v>78</v>
      </c>
      <c r="C6" s="37" t="s">
        <v>232</v>
      </c>
      <c r="D6" s="37" t="s">
        <v>69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>
        <f>SUM('AGOSTO 2018 IMSS'!$E6:$O6)</f>
        <v>0</v>
      </c>
    </row>
    <row r="7" spans="1:16" x14ac:dyDescent="0.25">
      <c r="A7" s="38" t="s">
        <v>192</v>
      </c>
      <c r="B7" s="39" t="s">
        <v>78</v>
      </c>
      <c r="C7" s="39" t="s">
        <v>232</v>
      </c>
      <c r="D7" s="39" t="s">
        <v>30</v>
      </c>
      <c r="E7" s="43">
        <v>509.71</v>
      </c>
      <c r="F7" s="43">
        <v>0</v>
      </c>
      <c r="G7" s="43">
        <v>0</v>
      </c>
      <c r="H7" s="43">
        <v>18.600000000000001</v>
      </c>
      <c r="I7" s="43">
        <v>37.200000000000003</v>
      </c>
      <c r="J7" s="43">
        <v>26.04</v>
      </c>
      <c r="K7" s="43">
        <v>39.06</v>
      </c>
      <c r="L7" s="43">
        <v>65.099999999999994</v>
      </c>
      <c r="M7" s="43">
        <v>9.3000000000000007</v>
      </c>
      <c r="N7" s="43">
        <v>13.95</v>
      </c>
      <c r="O7" s="43">
        <v>23.25</v>
      </c>
      <c r="P7" s="44">
        <f>SUM('AGOSTO 2018 IMSS'!$E7:$O7)</f>
        <v>742.20999999999992</v>
      </c>
    </row>
    <row r="8" spans="1:16" x14ac:dyDescent="0.25">
      <c r="A8" s="36" t="s">
        <v>192</v>
      </c>
      <c r="B8" s="37" t="s">
        <v>78</v>
      </c>
      <c r="C8" s="37" t="s">
        <v>232</v>
      </c>
      <c r="D8" s="37" t="s">
        <v>67</v>
      </c>
      <c r="E8" s="41">
        <v>65.77</v>
      </c>
      <c r="F8" s="41">
        <v>0</v>
      </c>
      <c r="G8" s="41">
        <v>0</v>
      </c>
      <c r="H8" s="41">
        <v>1.85</v>
      </c>
      <c r="I8" s="41">
        <v>3.69</v>
      </c>
      <c r="J8" s="41">
        <v>2.59</v>
      </c>
      <c r="K8" s="41">
        <v>3.88</v>
      </c>
      <c r="L8" s="41">
        <v>6.47</v>
      </c>
      <c r="M8" s="41">
        <v>0.92</v>
      </c>
      <c r="N8" s="41">
        <v>1.39</v>
      </c>
      <c r="O8" s="41">
        <v>2.31</v>
      </c>
      <c r="P8" s="42">
        <f>SUM('AGOSTO 2018 IMSS'!$E8:$O8)</f>
        <v>88.86999999999999</v>
      </c>
    </row>
    <row r="9" spans="1:16" x14ac:dyDescent="0.25">
      <c r="A9" s="38" t="s">
        <v>192</v>
      </c>
      <c r="B9" s="39" t="s">
        <v>78</v>
      </c>
      <c r="C9" s="39" t="s">
        <v>232</v>
      </c>
      <c r="D9" s="39" t="s">
        <v>67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4">
        <f>SUM('AGOSTO 2018 IMSS'!$E9:$O9)</f>
        <v>0</v>
      </c>
    </row>
    <row r="10" spans="1:16" x14ac:dyDescent="0.25">
      <c r="A10" s="36" t="s">
        <v>192</v>
      </c>
      <c r="B10" s="37" t="s">
        <v>78</v>
      </c>
      <c r="C10" s="37" t="s">
        <v>232</v>
      </c>
      <c r="D10" s="37" t="s">
        <v>22</v>
      </c>
      <c r="E10" s="41">
        <v>509.71</v>
      </c>
      <c r="F10" s="41">
        <v>0</v>
      </c>
      <c r="G10" s="41">
        <v>0</v>
      </c>
      <c r="H10" s="41">
        <v>15.15</v>
      </c>
      <c r="I10" s="41">
        <v>30.3</v>
      </c>
      <c r="J10" s="41">
        <v>21.21</v>
      </c>
      <c r="K10" s="41">
        <v>31.82</v>
      </c>
      <c r="L10" s="41">
        <v>53.03</v>
      </c>
      <c r="M10" s="41">
        <v>7.58</v>
      </c>
      <c r="N10" s="41">
        <v>11.36</v>
      </c>
      <c r="O10" s="41">
        <v>18.940000000000001</v>
      </c>
      <c r="P10" s="42">
        <f>SUM('AGOSTO 2018 IMSS'!$E10:$O10)</f>
        <v>699.10000000000014</v>
      </c>
    </row>
    <row r="11" spans="1:16" x14ac:dyDescent="0.25">
      <c r="A11" s="38" t="s">
        <v>192</v>
      </c>
      <c r="B11" s="39" t="s">
        <v>78</v>
      </c>
      <c r="C11" s="39" t="s">
        <v>232</v>
      </c>
      <c r="D11" s="39" t="s">
        <v>25</v>
      </c>
      <c r="E11" s="43">
        <v>509.71</v>
      </c>
      <c r="F11" s="43">
        <v>0</v>
      </c>
      <c r="G11" s="43">
        <v>0</v>
      </c>
      <c r="H11" s="43">
        <v>18.600000000000001</v>
      </c>
      <c r="I11" s="43">
        <v>37.200000000000003</v>
      </c>
      <c r="J11" s="43">
        <v>26.04</v>
      </c>
      <c r="K11" s="43">
        <v>39.06</v>
      </c>
      <c r="L11" s="43">
        <v>65.099999999999994</v>
      </c>
      <c r="M11" s="43">
        <v>9.3000000000000007</v>
      </c>
      <c r="N11" s="43">
        <v>13.95</v>
      </c>
      <c r="O11" s="43">
        <v>23.25</v>
      </c>
      <c r="P11" s="44">
        <f>SUM('AGOSTO 2018 IMSS'!$E11:$O11)</f>
        <v>742.20999999999992</v>
      </c>
    </row>
    <row r="12" spans="1:16" x14ac:dyDescent="0.25">
      <c r="A12" s="36" t="s">
        <v>192</v>
      </c>
      <c r="B12" s="37" t="s">
        <v>78</v>
      </c>
      <c r="C12" s="37"/>
      <c r="D12" s="37" t="s">
        <v>57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>
        <f>SUM('AGOSTO 2018 IMSS'!$E12:$O12)</f>
        <v>0</v>
      </c>
    </row>
    <row r="13" spans="1:16" x14ac:dyDescent="0.25">
      <c r="A13" s="38" t="s">
        <v>192</v>
      </c>
      <c r="B13" s="39" t="s">
        <v>78</v>
      </c>
      <c r="C13" s="39" t="s">
        <v>232</v>
      </c>
      <c r="D13" s="39" t="s">
        <v>57</v>
      </c>
      <c r="E13" s="43">
        <v>16.440000000000001</v>
      </c>
      <c r="F13" s="43">
        <v>0</v>
      </c>
      <c r="G13" s="43">
        <v>0</v>
      </c>
      <c r="H13" s="43">
        <v>0.46</v>
      </c>
      <c r="I13" s="43">
        <v>0.92</v>
      </c>
      <c r="J13" s="43">
        <v>0.65</v>
      </c>
      <c r="K13" s="43">
        <v>0.97</v>
      </c>
      <c r="L13" s="43">
        <v>1.62</v>
      </c>
      <c r="M13" s="43">
        <v>0.23</v>
      </c>
      <c r="N13" s="43">
        <v>0.35</v>
      </c>
      <c r="O13" s="43">
        <v>0.57999999999999996</v>
      </c>
      <c r="P13" s="44">
        <f>SUM('AGOSTO 2018 IMSS'!$E13:$O13)</f>
        <v>22.220000000000002</v>
      </c>
    </row>
    <row r="14" spans="1:16" x14ac:dyDescent="0.25">
      <c r="A14" s="36" t="s">
        <v>192</v>
      </c>
      <c r="B14" s="37" t="s">
        <v>78</v>
      </c>
      <c r="C14" s="37" t="s">
        <v>232</v>
      </c>
      <c r="D14" s="37" t="s">
        <v>48</v>
      </c>
      <c r="E14" s="41">
        <v>263.08</v>
      </c>
      <c r="F14" s="41">
        <v>0</v>
      </c>
      <c r="G14" s="41">
        <v>0</v>
      </c>
      <c r="H14" s="41">
        <v>7.39</v>
      </c>
      <c r="I14" s="41">
        <v>14.78</v>
      </c>
      <c r="J14" s="41">
        <v>10.34</v>
      </c>
      <c r="K14" s="41">
        <v>15.52</v>
      </c>
      <c r="L14" s="41">
        <v>25.86</v>
      </c>
      <c r="M14" s="41">
        <v>3.69</v>
      </c>
      <c r="N14" s="41">
        <v>5.54</v>
      </c>
      <c r="O14" s="41">
        <v>9.24</v>
      </c>
      <c r="P14" s="42">
        <f>SUM('AGOSTO 2018 IMSS'!$E14:$O14)</f>
        <v>355.43999999999994</v>
      </c>
    </row>
    <row r="15" spans="1:16" x14ac:dyDescent="0.25">
      <c r="A15" s="38" t="s">
        <v>192</v>
      </c>
      <c r="B15" s="39" t="s">
        <v>78</v>
      </c>
      <c r="C15" s="39" t="s">
        <v>232</v>
      </c>
      <c r="D15" s="39" t="s">
        <v>46</v>
      </c>
      <c r="E15" s="43">
        <v>509.71</v>
      </c>
      <c r="F15" s="43">
        <v>0</v>
      </c>
      <c r="G15" s="43">
        <v>0</v>
      </c>
      <c r="H15" s="43">
        <v>18.600000000000001</v>
      </c>
      <c r="I15" s="43">
        <v>37.200000000000003</v>
      </c>
      <c r="J15" s="43">
        <v>26.04</v>
      </c>
      <c r="K15" s="43">
        <v>39.06</v>
      </c>
      <c r="L15" s="43">
        <v>65.099999999999994</v>
      </c>
      <c r="M15" s="43">
        <v>9.3000000000000007</v>
      </c>
      <c r="N15" s="43">
        <v>13.95</v>
      </c>
      <c r="O15" s="43">
        <v>23.25</v>
      </c>
      <c r="P15" s="44">
        <f>SUM('AGOSTO 2018 IMSS'!$E15:$O15)</f>
        <v>742.20999999999992</v>
      </c>
    </row>
    <row r="16" spans="1:16" x14ac:dyDescent="0.25">
      <c r="A16" s="36" t="s">
        <v>192</v>
      </c>
      <c r="B16" s="37" t="s">
        <v>78</v>
      </c>
      <c r="C16" s="37" t="s">
        <v>232</v>
      </c>
      <c r="D16" s="37" t="s">
        <v>217</v>
      </c>
      <c r="E16" s="41">
        <v>279.52</v>
      </c>
      <c r="F16" s="41">
        <v>0</v>
      </c>
      <c r="G16" s="41">
        <v>0</v>
      </c>
      <c r="H16" s="41">
        <v>7.85</v>
      </c>
      <c r="I16" s="41">
        <v>15.7</v>
      </c>
      <c r="J16" s="41">
        <v>10.99</v>
      </c>
      <c r="K16" s="41">
        <v>16.489999999999998</v>
      </c>
      <c r="L16" s="41">
        <v>27.48</v>
      </c>
      <c r="M16" s="41">
        <v>3.93</v>
      </c>
      <c r="N16" s="41">
        <v>5.89</v>
      </c>
      <c r="O16" s="41">
        <v>9.81</v>
      </c>
      <c r="P16" s="42">
        <f>SUM('AGOSTO 2018 IMSS'!$E16:$O16)</f>
        <v>377.66</v>
      </c>
    </row>
    <row r="17" spans="1:16" x14ac:dyDescent="0.25">
      <c r="A17" s="38" t="s">
        <v>192</v>
      </c>
      <c r="B17" s="39" t="s">
        <v>78</v>
      </c>
      <c r="C17" s="39" t="s">
        <v>232</v>
      </c>
      <c r="D17" s="39" t="s">
        <v>18</v>
      </c>
      <c r="E17" s="43">
        <v>509.71</v>
      </c>
      <c r="F17" s="43">
        <v>0</v>
      </c>
      <c r="G17" s="43">
        <v>0</v>
      </c>
      <c r="H17" s="43">
        <v>14.31</v>
      </c>
      <c r="I17" s="43">
        <v>28.63</v>
      </c>
      <c r="J17" s="43">
        <v>20.04</v>
      </c>
      <c r="K17" s="43">
        <v>30.06</v>
      </c>
      <c r="L17" s="43">
        <v>50.1</v>
      </c>
      <c r="M17" s="43">
        <v>7.16</v>
      </c>
      <c r="N17" s="43">
        <v>10.74</v>
      </c>
      <c r="O17" s="43">
        <v>17.89</v>
      </c>
      <c r="P17" s="44">
        <f>SUM('AGOSTO 2018 IMSS'!$E17:$O17)</f>
        <v>688.63999999999987</v>
      </c>
    </row>
    <row r="18" spans="1:16" x14ac:dyDescent="0.25">
      <c r="A18" s="36" t="s">
        <v>192</v>
      </c>
      <c r="B18" s="37" t="s">
        <v>78</v>
      </c>
      <c r="C18" s="37" t="s">
        <v>232</v>
      </c>
      <c r="D18" s="37" t="s">
        <v>81</v>
      </c>
      <c r="E18" s="41">
        <v>509.71</v>
      </c>
      <c r="F18" s="41">
        <v>0</v>
      </c>
      <c r="G18" s="41">
        <v>0</v>
      </c>
      <c r="H18" s="41">
        <v>14.32</v>
      </c>
      <c r="I18" s="41">
        <v>28.63</v>
      </c>
      <c r="J18" s="41">
        <v>20.04</v>
      </c>
      <c r="K18" s="41">
        <v>30.06</v>
      </c>
      <c r="L18" s="41">
        <v>50.11</v>
      </c>
      <c r="M18" s="41">
        <v>7.16</v>
      </c>
      <c r="N18" s="41">
        <v>10.74</v>
      </c>
      <c r="O18" s="41">
        <v>17.89</v>
      </c>
      <c r="P18" s="42">
        <f>SUM('AGOSTO 2018 IMSS'!$E18:$O18)</f>
        <v>688.65999999999985</v>
      </c>
    </row>
    <row r="19" spans="1:16" x14ac:dyDescent="0.25">
      <c r="A19" s="38" t="s">
        <v>192</v>
      </c>
      <c r="B19" s="39" t="s">
        <v>78</v>
      </c>
      <c r="C19" s="39" t="s">
        <v>232</v>
      </c>
      <c r="D19" s="39" t="s">
        <v>59</v>
      </c>
      <c r="E19" s="43">
        <v>509.71</v>
      </c>
      <c r="F19" s="43">
        <v>0</v>
      </c>
      <c r="G19" s="43">
        <v>0</v>
      </c>
      <c r="H19" s="43">
        <v>14.32</v>
      </c>
      <c r="I19" s="43">
        <v>28.63</v>
      </c>
      <c r="J19" s="43">
        <v>20.04</v>
      </c>
      <c r="K19" s="43">
        <v>30.06</v>
      </c>
      <c r="L19" s="43">
        <v>50.11</v>
      </c>
      <c r="M19" s="43">
        <v>7.16</v>
      </c>
      <c r="N19" s="43">
        <v>10.74</v>
      </c>
      <c r="O19" s="43">
        <v>17.89</v>
      </c>
      <c r="P19" s="44">
        <f>SUM('AGOSTO 2018 IMSS'!$E19:$O19)</f>
        <v>688.65999999999985</v>
      </c>
    </row>
    <row r="20" spans="1:16" x14ac:dyDescent="0.25">
      <c r="A20" s="36" t="s">
        <v>192</v>
      </c>
      <c r="B20" s="37" t="s">
        <v>78</v>
      </c>
      <c r="C20" s="37" t="s">
        <v>232</v>
      </c>
      <c r="D20" s="37" t="s">
        <v>60</v>
      </c>
      <c r="E20" s="41">
        <v>246.64</v>
      </c>
      <c r="F20" s="41">
        <v>0</v>
      </c>
      <c r="G20" s="41">
        <v>0</v>
      </c>
      <c r="H20" s="41">
        <v>6.93</v>
      </c>
      <c r="I20" s="41">
        <v>13.85</v>
      </c>
      <c r="J20" s="41">
        <v>9.6999999999999993</v>
      </c>
      <c r="K20" s="41">
        <v>14.55</v>
      </c>
      <c r="L20" s="41">
        <v>24.24</v>
      </c>
      <c r="M20" s="41">
        <v>3.46</v>
      </c>
      <c r="N20" s="41">
        <v>5.2</v>
      </c>
      <c r="O20" s="41">
        <v>8.66</v>
      </c>
      <c r="P20" s="42">
        <f>SUM('AGOSTO 2018 IMSS'!$E20:$O20)</f>
        <v>333.23</v>
      </c>
    </row>
    <row r="21" spans="1:16" x14ac:dyDescent="0.25">
      <c r="A21" s="38" t="s">
        <v>192</v>
      </c>
      <c r="B21" s="39" t="s">
        <v>78</v>
      </c>
      <c r="C21" s="39" t="s">
        <v>232</v>
      </c>
      <c r="D21" s="39" t="s">
        <v>60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4">
        <f>SUM('AGOSTO 2018 IMSS'!$E21:$O21)</f>
        <v>0</v>
      </c>
    </row>
    <row r="22" spans="1:16" x14ac:dyDescent="0.25">
      <c r="A22" s="36" t="s">
        <v>192</v>
      </c>
      <c r="B22" s="37" t="s">
        <v>78</v>
      </c>
      <c r="C22" s="37" t="s">
        <v>232</v>
      </c>
      <c r="D22" s="37" t="s">
        <v>71</v>
      </c>
      <c r="E22" s="41">
        <v>509.71</v>
      </c>
      <c r="F22" s="41">
        <v>0</v>
      </c>
      <c r="G22" s="41">
        <v>0</v>
      </c>
      <c r="H22" s="41">
        <v>18.600000000000001</v>
      </c>
      <c r="I22" s="41">
        <v>37.200000000000003</v>
      </c>
      <c r="J22" s="41">
        <v>26.04</v>
      </c>
      <c r="K22" s="41">
        <v>39.06</v>
      </c>
      <c r="L22" s="41">
        <v>65.099999999999994</v>
      </c>
      <c r="M22" s="41">
        <v>9.3000000000000007</v>
      </c>
      <c r="N22" s="41">
        <v>13.95</v>
      </c>
      <c r="O22" s="41">
        <v>23.25</v>
      </c>
      <c r="P22" s="42">
        <f>SUM('AGOSTO 2018 IMSS'!$E22:$O22)</f>
        <v>742.20999999999992</v>
      </c>
    </row>
    <row r="23" spans="1:16" x14ac:dyDescent="0.25">
      <c r="A23" s="38" t="s">
        <v>192</v>
      </c>
      <c r="B23" s="39" t="s">
        <v>78</v>
      </c>
      <c r="C23" s="39" t="s">
        <v>232</v>
      </c>
      <c r="D23" s="39" t="s">
        <v>20</v>
      </c>
      <c r="E23" s="43">
        <v>509.71</v>
      </c>
      <c r="F23" s="43">
        <v>0</v>
      </c>
      <c r="G23" s="43">
        <v>0</v>
      </c>
      <c r="H23" s="43">
        <v>18.600000000000001</v>
      </c>
      <c r="I23" s="43">
        <v>37.200000000000003</v>
      </c>
      <c r="J23" s="43">
        <v>26.04</v>
      </c>
      <c r="K23" s="43">
        <v>39.06</v>
      </c>
      <c r="L23" s="43">
        <v>65.099999999999994</v>
      </c>
      <c r="M23" s="43">
        <v>9.3000000000000007</v>
      </c>
      <c r="N23" s="43">
        <v>13.95</v>
      </c>
      <c r="O23" s="43">
        <v>23.25</v>
      </c>
      <c r="P23" s="44">
        <f>SUM('AGOSTO 2018 IMSS'!$E23:$O23)</f>
        <v>742.20999999999992</v>
      </c>
    </row>
    <row r="24" spans="1:16" x14ac:dyDescent="0.25">
      <c r="A24" s="36" t="s">
        <v>192</v>
      </c>
      <c r="B24" s="37" t="s">
        <v>78</v>
      </c>
      <c r="C24" s="37" t="s">
        <v>232</v>
      </c>
      <c r="D24" s="37" t="s">
        <v>11</v>
      </c>
      <c r="E24" s="41">
        <v>509.71</v>
      </c>
      <c r="F24" s="41">
        <v>53.95</v>
      </c>
      <c r="G24" s="41">
        <v>19.62</v>
      </c>
      <c r="H24" s="41">
        <v>62</v>
      </c>
      <c r="I24" s="41">
        <v>124</v>
      </c>
      <c r="J24" s="41">
        <v>86.8</v>
      </c>
      <c r="K24" s="41">
        <v>130.19999999999999</v>
      </c>
      <c r="L24" s="41">
        <v>217</v>
      </c>
      <c r="M24" s="41">
        <v>31</v>
      </c>
      <c r="N24" s="41">
        <v>46.5</v>
      </c>
      <c r="O24" s="41">
        <v>77.5</v>
      </c>
      <c r="P24" s="42">
        <f>SUM('AGOSTO 2018 IMSS'!$E24:$O24)</f>
        <v>1358.28</v>
      </c>
    </row>
    <row r="25" spans="1:16" x14ac:dyDescent="0.25">
      <c r="A25" s="38" t="s">
        <v>192</v>
      </c>
      <c r="B25" s="39" t="s">
        <v>78</v>
      </c>
      <c r="C25" s="39" t="s">
        <v>232</v>
      </c>
      <c r="D25" s="39" t="s">
        <v>6</v>
      </c>
      <c r="E25" s="43">
        <v>509.71</v>
      </c>
      <c r="F25" s="43">
        <v>0</v>
      </c>
      <c r="G25" s="43">
        <v>0</v>
      </c>
      <c r="H25" s="43">
        <v>18.600000000000001</v>
      </c>
      <c r="I25" s="43">
        <v>37.200000000000003</v>
      </c>
      <c r="J25" s="43">
        <v>26.04</v>
      </c>
      <c r="K25" s="43">
        <v>39.06</v>
      </c>
      <c r="L25" s="43">
        <v>65.099999999999994</v>
      </c>
      <c r="M25" s="43">
        <v>9.3000000000000007</v>
      </c>
      <c r="N25" s="43">
        <v>13.95</v>
      </c>
      <c r="O25" s="43">
        <v>23.25</v>
      </c>
      <c r="P25" s="44">
        <f>SUM('AGOSTO 2018 IMSS'!$E25:$O25)</f>
        <v>742.20999999999992</v>
      </c>
    </row>
    <row r="26" spans="1:16" x14ac:dyDescent="0.25">
      <c r="A26" s="36" t="s">
        <v>192</v>
      </c>
      <c r="B26" s="37" t="s">
        <v>78</v>
      </c>
      <c r="C26" s="37" t="s">
        <v>232</v>
      </c>
      <c r="D26" s="37" t="s">
        <v>19</v>
      </c>
      <c r="E26" s="41">
        <v>509.71</v>
      </c>
      <c r="F26" s="41">
        <v>0</v>
      </c>
      <c r="G26" s="41">
        <v>0</v>
      </c>
      <c r="H26" s="41">
        <v>18.600000000000001</v>
      </c>
      <c r="I26" s="41">
        <v>37.200000000000003</v>
      </c>
      <c r="J26" s="41">
        <v>26.04</v>
      </c>
      <c r="K26" s="41">
        <v>39.06</v>
      </c>
      <c r="L26" s="41">
        <v>65.099999999999994</v>
      </c>
      <c r="M26" s="41">
        <v>9.3000000000000007</v>
      </c>
      <c r="N26" s="41">
        <v>13.95</v>
      </c>
      <c r="O26" s="41">
        <v>23.25</v>
      </c>
      <c r="P26" s="42">
        <f>SUM('AGOSTO 2018 IMSS'!$E26:$O26)</f>
        <v>742.20999999999992</v>
      </c>
    </row>
    <row r="27" spans="1:16" x14ac:dyDescent="0.25">
      <c r="A27" s="38" t="s">
        <v>192</v>
      </c>
      <c r="B27" s="39" t="s">
        <v>78</v>
      </c>
      <c r="C27" s="39" t="s">
        <v>232</v>
      </c>
      <c r="D27" s="39" t="s">
        <v>2</v>
      </c>
      <c r="E27" s="43">
        <v>509.71</v>
      </c>
      <c r="F27" s="43">
        <v>0</v>
      </c>
      <c r="G27" s="43">
        <v>0</v>
      </c>
      <c r="H27" s="43">
        <v>18.600000000000001</v>
      </c>
      <c r="I27" s="43">
        <v>37.200000000000003</v>
      </c>
      <c r="J27" s="43">
        <v>26.04</v>
      </c>
      <c r="K27" s="43">
        <v>39.06</v>
      </c>
      <c r="L27" s="43">
        <v>65.099999999999994</v>
      </c>
      <c r="M27" s="43">
        <v>9.3000000000000007</v>
      </c>
      <c r="N27" s="43">
        <v>13.95</v>
      </c>
      <c r="O27" s="43">
        <v>23.25</v>
      </c>
      <c r="P27" s="44">
        <f>SUM('AGOSTO 2018 IMSS'!$E27:$O27)</f>
        <v>742.20999999999992</v>
      </c>
    </row>
    <row r="28" spans="1:16" x14ac:dyDescent="0.25">
      <c r="A28" s="36" t="s">
        <v>192</v>
      </c>
      <c r="B28" s="37" t="s">
        <v>78</v>
      </c>
      <c r="C28" s="37" t="s">
        <v>232</v>
      </c>
      <c r="D28" s="37" t="s">
        <v>31</v>
      </c>
      <c r="E28" s="41">
        <v>509.71</v>
      </c>
      <c r="F28" s="41">
        <v>0</v>
      </c>
      <c r="G28" s="41">
        <v>0</v>
      </c>
      <c r="H28" s="41">
        <v>18.600000000000001</v>
      </c>
      <c r="I28" s="41">
        <v>37.200000000000003</v>
      </c>
      <c r="J28" s="41">
        <v>26.04</v>
      </c>
      <c r="K28" s="41">
        <v>39.06</v>
      </c>
      <c r="L28" s="41">
        <v>65.099999999999994</v>
      </c>
      <c r="M28" s="41">
        <v>9.3000000000000007</v>
      </c>
      <c r="N28" s="41">
        <v>13.95</v>
      </c>
      <c r="O28" s="41">
        <v>23.25</v>
      </c>
      <c r="P28" s="42">
        <f>SUM('AGOSTO 2018 IMSS'!$E28:$O28)</f>
        <v>742.20999999999992</v>
      </c>
    </row>
    <row r="29" spans="1:16" x14ac:dyDescent="0.25">
      <c r="A29" s="38" t="s">
        <v>192</v>
      </c>
      <c r="B29" s="39" t="s">
        <v>78</v>
      </c>
      <c r="C29" s="39" t="s">
        <v>232</v>
      </c>
      <c r="D29" s="39" t="s">
        <v>32</v>
      </c>
      <c r="E29" s="43">
        <v>509.71</v>
      </c>
      <c r="F29" s="43">
        <v>0</v>
      </c>
      <c r="G29" s="43">
        <v>0</v>
      </c>
      <c r="H29" s="43">
        <v>18.600000000000001</v>
      </c>
      <c r="I29" s="43">
        <v>37.200000000000003</v>
      </c>
      <c r="J29" s="43">
        <v>26.04</v>
      </c>
      <c r="K29" s="43">
        <v>39.06</v>
      </c>
      <c r="L29" s="43">
        <v>65.099999999999994</v>
      </c>
      <c r="M29" s="43">
        <v>9.3000000000000007</v>
      </c>
      <c r="N29" s="43">
        <v>13.95</v>
      </c>
      <c r="O29" s="43">
        <v>23.25</v>
      </c>
      <c r="P29" s="44">
        <f>SUM('AGOSTO 2018 IMSS'!$E29:$O29)</f>
        <v>742.20999999999992</v>
      </c>
    </row>
    <row r="30" spans="1:16" x14ac:dyDescent="0.25">
      <c r="A30" s="36" t="s">
        <v>192</v>
      </c>
      <c r="B30" s="37" t="s">
        <v>78</v>
      </c>
      <c r="C30" s="37" t="s">
        <v>232</v>
      </c>
      <c r="D30" s="37" t="s">
        <v>63</v>
      </c>
      <c r="E30" s="41">
        <v>509.71</v>
      </c>
      <c r="F30" s="41">
        <v>0</v>
      </c>
      <c r="G30" s="41">
        <v>0</v>
      </c>
      <c r="H30" s="41">
        <v>14.32</v>
      </c>
      <c r="I30" s="41">
        <v>28.63</v>
      </c>
      <c r="J30" s="41">
        <v>20.04</v>
      </c>
      <c r="K30" s="41">
        <v>30.06</v>
      </c>
      <c r="L30" s="41">
        <v>50.11</v>
      </c>
      <c r="M30" s="41">
        <v>7.16</v>
      </c>
      <c r="N30" s="41">
        <v>10.74</v>
      </c>
      <c r="O30" s="41">
        <v>17.89</v>
      </c>
      <c r="P30" s="42">
        <f>SUM('AGOSTO 2018 IMSS'!$E30:$O30)</f>
        <v>688.65999999999985</v>
      </c>
    </row>
    <row r="31" spans="1:16" x14ac:dyDescent="0.25">
      <c r="A31" s="38" t="s">
        <v>192</v>
      </c>
      <c r="B31" s="39" t="s">
        <v>78</v>
      </c>
      <c r="C31" s="39" t="s">
        <v>232</v>
      </c>
      <c r="D31" s="39" t="s">
        <v>9</v>
      </c>
      <c r="E31" s="43">
        <v>509.71</v>
      </c>
      <c r="F31" s="43">
        <v>0</v>
      </c>
      <c r="G31" s="43">
        <v>0</v>
      </c>
      <c r="H31" s="43">
        <v>15.15</v>
      </c>
      <c r="I31" s="43">
        <v>30.3</v>
      </c>
      <c r="J31" s="43">
        <v>21.21</v>
      </c>
      <c r="K31" s="43">
        <v>31.82</v>
      </c>
      <c r="L31" s="43">
        <v>53.03</v>
      </c>
      <c r="M31" s="43">
        <v>7.58</v>
      </c>
      <c r="N31" s="43">
        <v>11.36</v>
      </c>
      <c r="O31" s="43">
        <v>18.940000000000001</v>
      </c>
      <c r="P31" s="44">
        <f>SUM('AGOSTO 2018 IMSS'!$E31:$O31)</f>
        <v>699.10000000000014</v>
      </c>
    </row>
    <row r="32" spans="1:16" x14ac:dyDescent="0.25">
      <c r="A32" s="36" t="s">
        <v>192</v>
      </c>
      <c r="B32" s="37" t="s">
        <v>78</v>
      </c>
      <c r="C32" s="37" t="s">
        <v>232</v>
      </c>
      <c r="D32" s="37" t="s">
        <v>5</v>
      </c>
      <c r="E32" s="41">
        <v>509.71</v>
      </c>
      <c r="F32" s="41">
        <v>0</v>
      </c>
      <c r="G32" s="41">
        <v>0</v>
      </c>
      <c r="H32" s="41">
        <v>16.079999999999998</v>
      </c>
      <c r="I32" s="41">
        <v>32.159999999999997</v>
      </c>
      <c r="J32" s="41">
        <v>22.51</v>
      </c>
      <c r="K32" s="41">
        <v>33.76</v>
      </c>
      <c r="L32" s="41">
        <v>56.27</v>
      </c>
      <c r="M32" s="41">
        <v>8.0399999999999991</v>
      </c>
      <c r="N32" s="41">
        <v>12.06</v>
      </c>
      <c r="O32" s="41">
        <v>20.100000000000001</v>
      </c>
      <c r="P32" s="42">
        <f>SUM('AGOSTO 2018 IMSS'!$E32:$O32)</f>
        <v>710.68999999999983</v>
      </c>
    </row>
    <row r="33" spans="1:16" x14ac:dyDescent="0.25">
      <c r="A33" s="38" t="s">
        <v>192</v>
      </c>
      <c r="B33" s="39" t="s">
        <v>78</v>
      </c>
      <c r="C33" s="39" t="s">
        <v>232</v>
      </c>
      <c r="D33" s="39" t="s">
        <v>28</v>
      </c>
      <c r="E33" s="43">
        <v>509.71</v>
      </c>
      <c r="F33" s="43">
        <v>0</v>
      </c>
      <c r="G33" s="43">
        <v>0</v>
      </c>
      <c r="H33" s="43">
        <v>18.600000000000001</v>
      </c>
      <c r="I33" s="43">
        <v>37.200000000000003</v>
      </c>
      <c r="J33" s="43">
        <v>26.04</v>
      </c>
      <c r="K33" s="43">
        <v>39.06</v>
      </c>
      <c r="L33" s="43">
        <v>65.099999999999994</v>
      </c>
      <c r="M33" s="43">
        <v>9.3000000000000007</v>
      </c>
      <c r="N33" s="43">
        <v>13.95</v>
      </c>
      <c r="O33" s="43">
        <v>23.25</v>
      </c>
      <c r="P33" s="44">
        <f>SUM('AGOSTO 2018 IMSS'!$E33:$O33)</f>
        <v>742.20999999999992</v>
      </c>
    </row>
    <row r="34" spans="1:16" x14ac:dyDescent="0.25">
      <c r="A34" s="36" t="s">
        <v>192</v>
      </c>
      <c r="B34" s="37" t="s">
        <v>78</v>
      </c>
      <c r="C34" s="37" t="s">
        <v>232</v>
      </c>
      <c r="D34" s="37" t="s">
        <v>218</v>
      </c>
      <c r="E34" s="41">
        <v>164.42</v>
      </c>
      <c r="F34" s="41">
        <v>0</v>
      </c>
      <c r="G34" s="41">
        <v>0</v>
      </c>
      <c r="H34" s="41">
        <v>4.62</v>
      </c>
      <c r="I34" s="41">
        <v>9.24</v>
      </c>
      <c r="J34" s="41">
        <v>6.47</v>
      </c>
      <c r="K34" s="41">
        <v>9.6999999999999993</v>
      </c>
      <c r="L34" s="41">
        <v>16.16</v>
      </c>
      <c r="M34" s="41">
        <v>2.31</v>
      </c>
      <c r="N34" s="41">
        <v>3.46</v>
      </c>
      <c r="O34" s="41">
        <v>5.77</v>
      </c>
      <c r="P34" s="42">
        <f>SUM('AGOSTO 2018 IMSS'!$E34:$O34)</f>
        <v>222.15</v>
      </c>
    </row>
    <row r="35" spans="1:16" x14ac:dyDescent="0.25">
      <c r="A35" s="38" t="s">
        <v>192</v>
      </c>
      <c r="B35" s="39" t="s">
        <v>78</v>
      </c>
      <c r="C35" s="39" t="s">
        <v>232</v>
      </c>
      <c r="D35" s="39" t="s">
        <v>35</v>
      </c>
      <c r="E35" s="43">
        <v>509.71</v>
      </c>
      <c r="F35" s="43">
        <v>0</v>
      </c>
      <c r="G35" s="43">
        <v>0</v>
      </c>
      <c r="H35" s="43">
        <v>18.600000000000001</v>
      </c>
      <c r="I35" s="43">
        <v>37.200000000000003</v>
      </c>
      <c r="J35" s="43">
        <v>26.04</v>
      </c>
      <c r="K35" s="43">
        <v>39.06</v>
      </c>
      <c r="L35" s="43">
        <v>65.099999999999994</v>
      </c>
      <c r="M35" s="43">
        <v>9.3000000000000007</v>
      </c>
      <c r="N35" s="43">
        <v>13.95</v>
      </c>
      <c r="O35" s="43">
        <v>23.25</v>
      </c>
      <c r="P35" s="44">
        <f>SUM('AGOSTO 2018 IMSS'!$E35:$O35)</f>
        <v>742.20999999999992</v>
      </c>
    </row>
    <row r="36" spans="1:16" x14ac:dyDescent="0.25">
      <c r="A36" s="36" t="s">
        <v>192</v>
      </c>
      <c r="B36" s="37" t="s">
        <v>78</v>
      </c>
      <c r="C36" s="37" t="s">
        <v>232</v>
      </c>
      <c r="D36" s="37" t="s">
        <v>43</v>
      </c>
      <c r="E36" s="41">
        <v>509.71</v>
      </c>
      <c r="F36" s="41">
        <v>0</v>
      </c>
      <c r="G36" s="41">
        <v>0</v>
      </c>
      <c r="H36" s="41">
        <v>18.600000000000001</v>
      </c>
      <c r="I36" s="41">
        <v>37.200000000000003</v>
      </c>
      <c r="J36" s="41">
        <v>26.04</v>
      </c>
      <c r="K36" s="41">
        <v>39.06</v>
      </c>
      <c r="L36" s="41">
        <v>65.099999999999994</v>
      </c>
      <c r="M36" s="41">
        <v>9.3000000000000007</v>
      </c>
      <c r="N36" s="41">
        <v>13.95</v>
      </c>
      <c r="O36" s="41">
        <v>23.25</v>
      </c>
      <c r="P36" s="42">
        <f>SUM('AGOSTO 2018 IMSS'!$E36:$O36)</f>
        <v>742.20999999999992</v>
      </c>
    </row>
    <row r="37" spans="1:16" x14ac:dyDescent="0.25">
      <c r="A37" s="38" t="s">
        <v>192</v>
      </c>
      <c r="B37" s="39" t="s">
        <v>78</v>
      </c>
      <c r="C37" s="39" t="s">
        <v>232</v>
      </c>
      <c r="D37" s="39" t="s">
        <v>16</v>
      </c>
      <c r="E37" s="43">
        <v>509.71</v>
      </c>
      <c r="F37" s="43">
        <v>0</v>
      </c>
      <c r="G37" s="43">
        <v>0</v>
      </c>
      <c r="H37" s="43">
        <v>15.15</v>
      </c>
      <c r="I37" s="43">
        <v>30.3</v>
      </c>
      <c r="J37" s="43">
        <v>21.21</v>
      </c>
      <c r="K37" s="43">
        <v>31.82</v>
      </c>
      <c r="L37" s="43">
        <v>53.03</v>
      </c>
      <c r="M37" s="43">
        <v>7.58</v>
      </c>
      <c r="N37" s="43">
        <v>11.36</v>
      </c>
      <c r="O37" s="43">
        <v>18.940000000000001</v>
      </c>
      <c r="P37" s="44">
        <f>SUM('AGOSTO 2018 IMSS'!$E37:$O37)</f>
        <v>699.10000000000014</v>
      </c>
    </row>
    <row r="38" spans="1:16" x14ac:dyDescent="0.25">
      <c r="A38" s="36" t="s">
        <v>192</v>
      </c>
      <c r="B38" s="37" t="s">
        <v>78</v>
      </c>
      <c r="C38" s="37" t="s">
        <v>232</v>
      </c>
      <c r="D38" s="37" t="s">
        <v>17</v>
      </c>
      <c r="E38" s="41">
        <v>509.71</v>
      </c>
      <c r="F38" s="41">
        <v>0</v>
      </c>
      <c r="G38" s="41">
        <v>0</v>
      </c>
      <c r="H38" s="41">
        <v>14.31</v>
      </c>
      <c r="I38" s="41">
        <v>28.63</v>
      </c>
      <c r="J38" s="41">
        <v>20.04</v>
      </c>
      <c r="K38" s="41">
        <v>30.06</v>
      </c>
      <c r="L38" s="41">
        <v>50.1</v>
      </c>
      <c r="M38" s="41">
        <v>7.16</v>
      </c>
      <c r="N38" s="41">
        <v>10.74</v>
      </c>
      <c r="O38" s="41">
        <v>17.89</v>
      </c>
      <c r="P38" s="42">
        <f>SUM('AGOSTO 2018 IMSS'!$E38:$O38)</f>
        <v>688.63999999999987</v>
      </c>
    </row>
    <row r="39" spans="1:16" x14ac:dyDescent="0.25">
      <c r="A39" s="38" t="s">
        <v>192</v>
      </c>
      <c r="B39" s="39" t="s">
        <v>78</v>
      </c>
      <c r="C39" s="39" t="s">
        <v>232</v>
      </c>
      <c r="D39" s="39" t="s">
        <v>24</v>
      </c>
      <c r="E39" s="43">
        <v>509.71</v>
      </c>
      <c r="F39" s="43">
        <v>0</v>
      </c>
      <c r="G39" s="43">
        <v>0</v>
      </c>
      <c r="H39" s="43">
        <v>18.600000000000001</v>
      </c>
      <c r="I39" s="43">
        <v>37.200000000000003</v>
      </c>
      <c r="J39" s="43">
        <v>26.04</v>
      </c>
      <c r="K39" s="43">
        <v>39.06</v>
      </c>
      <c r="L39" s="43">
        <v>65.099999999999994</v>
      </c>
      <c r="M39" s="43">
        <v>9.3000000000000007</v>
      </c>
      <c r="N39" s="43">
        <v>13.95</v>
      </c>
      <c r="O39" s="43">
        <v>23.25</v>
      </c>
      <c r="P39" s="44">
        <f>SUM('AGOSTO 2018 IMSS'!$E39:$O39)</f>
        <v>742.20999999999992</v>
      </c>
    </row>
    <row r="40" spans="1:16" x14ac:dyDescent="0.25">
      <c r="A40" s="36" t="s">
        <v>192</v>
      </c>
      <c r="B40" s="37" t="s">
        <v>78</v>
      </c>
      <c r="C40" s="37" t="s">
        <v>232</v>
      </c>
      <c r="D40" s="37" t="s">
        <v>12</v>
      </c>
      <c r="E40" s="41">
        <v>509.71</v>
      </c>
      <c r="F40" s="41">
        <v>190.35</v>
      </c>
      <c r="G40" s="41">
        <v>69.22</v>
      </c>
      <c r="H40" s="41">
        <v>124</v>
      </c>
      <c r="I40" s="41">
        <v>248.01</v>
      </c>
      <c r="J40" s="41">
        <v>173.6</v>
      </c>
      <c r="K40" s="41">
        <v>260.41000000000003</v>
      </c>
      <c r="L40" s="41">
        <v>434.01</v>
      </c>
      <c r="M40" s="41">
        <v>62</v>
      </c>
      <c r="N40" s="41">
        <v>93</v>
      </c>
      <c r="O40" s="41">
        <v>155</v>
      </c>
      <c r="P40" s="42">
        <f>SUM('AGOSTO 2018 IMSS'!$E40:$O40)</f>
        <v>2319.31</v>
      </c>
    </row>
    <row r="41" spans="1:16" x14ac:dyDescent="0.25">
      <c r="A41" s="38" t="s">
        <v>192</v>
      </c>
      <c r="B41" s="39" t="s">
        <v>78</v>
      </c>
      <c r="C41" s="39" t="s">
        <v>232</v>
      </c>
      <c r="D41" s="39" t="s">
        <v>53</v>
      </c>
      <c r="E41" s="43">
        <v>509.71</v>
      </c>
      <c r="F41" s="43">
        <v>0</v>
      </c>
      <c r="G41" s="43">
        <v>0</v>
      </c>
      <c r="H41" s="43">
        <v>18.600000000000001</v>
      </c>
      <c r="I41" s="43">
        <v>37.200000000000003</v>
      </c>
      <c r="J41" s="43">
        <v>26.04</v>
      </c>
      <c r="K41" s="43">
        <v>39.06</v>
      </c>
      <c r="L41" s="43">
        <v>65.099999999999994</v>
      </c>
      <c r="M41" s="43">
        <v>9.3000000000000007</v>
      </c>
      <c r="N41" s="43">
        <v>13.95</v>
      </c>
      <c r="O41" s="43">
        <v>23.25</v>
      </c>
      <c r="P41" s="44">
        <f>SUM('AGOSTO 2018 IMSS'!$E41:$O41)</f>
        <v>742.20999999999992</v>
      </c>
    </row>
    <row r="42" spans="1:16" x14ac:dyDescent="0.25">
      <c r="A42" s="36" t="s">
        <v>192</v>
      </c>
      <c r="B42" s="37" t="s">
        <v>78</v>
      </c>
      <c r="C42" s="37" t="s">
        <v>232</v>
      </c>
      <c r="D42" s="37" t="s">
        <v>7</v>
      </c>
      <c r="E42" s="41">
        <v>509.71</v>
      </c>
      <c r="F42" s="41">
        <v>0</v>
      </c>
      <c r="G42" s="41">
        <v>0</v>
      </c>
      <c r="H42" s="41">
        <v>18.600000000000001</v>
      </c>
      <c r="I42" s="41">
        <v>37.200000000000003</v>
      </c>
      <c r="J42" s="41">
        <v>26.04</v>
      </c>
      <c r="K42" s="41">
        <v>39.06</v>
      </c>
      <c r="L42" s="41">
        <v>65.099999999999994</v>
      </c>
      <c r="M42" s="41">
        <v>9.3000000000000007</v>
      </c>
      <c r="N42" s="41">
        <v>13.95</v>
      </c>
      <c r="O42" s="41">
        <v>23.25</v>
      </c>
      <c r="P42" s="42">
        <f>SUM('AGOSTO 2018 IMSS'!$E42:$O42)</f>
        <v>742.20999999999992</v>
      </c>
    </row>
    <row r="43" spans="1:16" x14ac:dyDescent="0.25">
      <c r="A43" s="38" t="s">
        <v>192</v>
      </c>
      <c r="B43" s="39" t="s">
        <v>78</v>
      </c>
      <c r="C43" s="39" t="s">
        <v>232</v>
      </c>
      <c r="D43" s="39" t="s">
        <v>4</v>
      </c>
      <c r="E43" s="43">
        <v>509.71</v>
      </c>
      <c r="F43" s="43">
        <v>0</v>
      </c>
      <c r="G43" s="43">
        <v>0</v>
      </c>
      <c r="H43" s="43">
        <v>18.600000000000001</v>
      </c>
      <c r="I43" s="43">
        <v>37.200000000000003</v>
      </c>
      <c r="J43" s="43">
        <v>26.04</v>
      </c>
      <c r="K43" s="43">
        <v>39.06</v>
      </c>
      <c r="L43" s="43">
        <v>65.099999999999994</v>
      </c>
      <c r="M43" s="43">
        <v>9.3000000000000007</v>
      </c>
      <c r="N43" s="43">
        <v>13.95</v>
      </c>
      <c r="O43" s="43">
        <v>23.25</v>
      </c>
      <c r="P43" s="44">
        <f>SUM('AGOSTO 2018 IMSS'!$E43:$O43)</f>
        <v>742.20999999999992</v>
      </c>
    </row>
    <row r="44" spans="1:16" x14ac:dyDescent="0.25">
      <c r="A44" s="36" t="s">
        <v>192</v>
      </c>
      <c r="B44" s="37" t="s">
        <v>78</v>
      </c>
      <c r="C44" s="37" t="s">
        <v>232</v>
      </c>
      <c r="D44" s="37" t="s">
        <v>21</v>
      </c>
      <c r="E44" s="41">
        <v>509.71</v>
      </c>
      <c r="F44" s="41">
        <v>0</v>
      </c>
      <c r="G44" s="41">
        <v>0</v>
      </c>
      <c r="H44" s="41">
        <v>18.600000000000001</v>
      </c>
      <c r="I44" s="41">
        <v>37.200000000000003</v>
      </c>
      <c r="J44" s="41">
        <v>26.04</v>
      </c>
      <c r="K44" s="41">
        <v>39.06</v>
      </c>
      <c r="L44" s="41">
        <v>65.099999999999994</v>
      </c>
      <c r="M44" s="41">
        <v>9.3000000000000007</v>
      </c>
      <c r="N44" s="41">
        <v>13.95</v>
      </c>
      <c r="O44" s="41">
        <v>23.25</v>
      </c>
      <c r="P44" s="42">
        <f>SUM('AGOSTO 2018 IMSS'!$E44:$O44)</f>
        <v>742.20999999999992</v>
      </c>
    </row>
    <row r="45" spans="1:16" x14ac:dyDescent="0.25">
      <c r="A45" s="38" t="s">
        <v>192</v>
      </c>
      <c r="B45" s="39" t="s">
        <v>78</v>
      </c>
      <c r="C45" s="39" t="s">
        <v>232</v>
      </c>
      <c r="D45" s="39" t="s">
        <v>215</v>
      </c>
      <c r="E45" s="43">
        <v>509.71</v>
      </c>
      <c r="F45" s="43">
        <v>0</v>
      </c>
      <c r="G45" s="43">
        <v>0</v>
      </c>
      <c r="H45" s="43">
        <v>14.32</v>
      </c>
      <c r="I45" s="43">
        <v>28.63</v>
      </c>
      <c r="J45" s="43">
        <v>20.04</v>
      </c>
      <c r="K45" s="43">
        <v>30.06</v>
      </c>
      <c r="L45" s="43">
        <v>50.11</v>
      </c>
      <c r="M45" s="43">
        <v>7.16</v>
      </c>
      <c r="N45" s="43">
        <v>10.74</v>
      </c>
      <c r="O45" s="43">
        <v>17.89</v>
      </c>
      <c r="P45" s="44">
        <f>SUM('AGOSTO 2018 IMSS'!$E45:$O45)</f>
        <v>688.65999999999985</v>
      </c>
    </row>
    <row r="46" spans="1:16" x14ac:dyDescent="0.25">
      <c r="A46" s="36" t="s">
        <v>192</v>
      </c>
      <c r="B46" s="37" t="s">
        <v>78</v>
      </c>
      <c r="C46" s="37" t="s">
        <v>232</v>
      </c>
      <c r="D46" s="37" t="s">
        <v>1</v>
      </c>
      <c r="E46" s="41">
        <v>509.71</v>
      </c>
      <c r="F46" s="41">
        <v>0</v>
      </c>
      <c r="G46" s="41">
        <v>0</v>
      </c>
      <c r="H46" s="41">
        <v>14.31</v>
      </c>
      <c r="I46" s="41">
        <v>28.63</v>
      </c>
      <c r="J46" s="41">
        <v>20.04</v>
      </c>
      <c r="K46" s="41">
        <v>30.06</v>
      </c>
      <c r="L46" s="41">
        <v>50.1</v>
      </c>
      <c r="M46" s="41">
        <v>7.16</v>
      </c>
      <c r="N46" s="41">
        <v>10.74</v>
      </c>
      <c r="O46" s="41">
        <v>17.89</v>
      </c>
      <c r="P46" s="42">
        <f>SUM('AGOSTO 2018 IMSS'!$E46:$O46)</f>
        <v>688.63999999999987</v>
      </c>
    </row>
    <row r="47" spans="1:16" x14ac:dyDescent="0.25">
      <c r="A47" s="38" t="s">
        <v>192</v>
      </c>
      <c r="B47" s="39" t="s">
        <v>78</v>
      </c>
      <c r="C47" s="39" t="s">
        <v>232</v>
      </c>
      <c r="D47" s="39" t="s">
        <v>15</v>
      </c>
      <c r="E47" s="43">
        <v>509.71</v>
      </c>
      <c r="F47" s="43">
        <v>0</v>
      </c>
      <c r="G47" s="43">
        <v>0</v>
      </c>
      <c r="H47" s="43">
        <v>14.31</v>
      </c>
      <c r="I47" s="43">
        <v>28.63</v>
      </c>
      <c r="J47" s="43">
        <v>20.04</v>
      </c>
      <c r="K47" s="43">
        <v>30.06</v>
      </c>
      <c r="L47" s="43">
        <v>50.1</v>
      </c>
      <c r="M47" s="43">
        <v>7.16</v>
      </c>
      <c r="N47" s="43">
        <v>10.74</v>
      </c>
      <c r="O47" s="43">
        <v>17.89</v>
      </c>
      <c r="P47" s="44">
        <f>SUM('AGOSTO 2018 IMSS'!$E47:$O47)</f>
        <v>688.63999999999987</v>
      </c>
    </row>
    <row r="48" spans="1:16" x14ac:dyDescent="0.25">
      <c r="A48" s="36" t="s">
        <v>192</v>
      </c>
      <c r="B48" s="37" t="s">
        <v>78</v>
      </c>
      <c r="C48" s="37" t="s">
        <v>232</v>
      </c>
      <c r="D48" s="37" t="s">
        <v>14</v>
      </c>
      <c r="E48" s="41">
        <v>509.71</v>
      </c>
      <c r="F48" s="41">
        <v>0</v>
      </c>
      <c r="G48" s="41">
        <v>0</v>
      </c>
      <c r="H48" s="41">
        <v>18.600000000000001</v>
      </c>
      <c r="I48" s="41">
        <v>37.200000000000003</v>
      </c>
      <c r="J48" s="41">
        <v>26.04</v>
      </c>
      <c r="K48" s="41">
        <v>39.06</v>
      </c>
      <c r="L48" s="41">
        <v>65.099999999999994</v>
      </c>
      <c r="M48" s="41">
        <v>9.3000000000000007</v>
      </c>
      <c r="N48" s="41">
        <v>13.95</v>
      </c>
      <c r="O48" s="41">
        <v>23.25</v>
      </c>
      <c r="P48" s="42">
        <f>SUM('AGOSTO 2018 IMSS'!$E48:$O48)</f>
        <v>742.20999999999992</v>
      </c>
    </row>
    <row r="49" spans="1:16" x14ac:dyDescent="0.25">
      <c r="A49" s="38" t="s">
        <v>192</v>
      </c>
      <c r="B49" s="39" t="s">
        <v>78</v>
      </c>
      <c r="C49" s="39" t="s">
        <v>232</v>
      </c>
      <c r="D49" s="39" t="s">
        <v>10</v>
      </c>
      <c r="E49" s="43">
        <v>509.71</v>
      </c>
      <c r="F49" s="43">
        <v>0</v>
      </c>
      <c r="G49" s="43">
        <v>0</v>
      </c>
      <c r="H49" s="43">
        <v>18.600000000000001</v>
      </c>
      <c r="I49" s="43">
        <v>37.200000000000003</v>
      </c>
      <c r="J49" s="43">
        <v>26.04</v>
      </c>
      <c r="K49" s="43">
        <v>39.06</v>
      </c>
      <c r="L49" s="43">
        <v>65.099999999999994</v>
      </c>
      <c r="M49" s="43">
        <v>9.3000000000000007</v>
      </c>
      <c r="N49" s="43">
        <v>13.95</v>
      </c>
      <c r="O49" s="43">
        <v>23.25</v>
      </c>
      <c r="P49" s="44">
        <f>SUM('AGOSTO 2018 IMSS'!$E49:$O49)</f>
        <v>742.20999999999992</v>
      </c>
    </row>
    <row r="50" spans="1:16" x14ac:dyDescent="0.25">
      <c r="A50" s="36" t="s">
        <v>192</v>
      </c>
      <c r="B50" s="37" t="s">
        <v>78</v>
      </c>
      <c r="C50" s="37" t="s">
        <v>232</v>
      </c>
      <c r="D50" s="37" t="s">
        <v>62</v>
      </c>
      <c r="E50" s="41">
        <v>509.71</v>
      </c>
      <c r="F50" s="41">
        <v>0</v>
      </c>
      <c r="G50" s="41">
        <v>0</v>
      </c>
      <c r="H50" s="41">
        <v>14.32</v>
      </c>
      <c r="I50" s="41">
        <v>28.63</v>
      </c>
      <c r="J50" s="41">
        <v>20.04</v>
      </c>
      <c r="K50" s="41">
        <v>30.06</v>
      </c>
      <c r="L50" s="41">
        <v>50.11</v>
      </c>
      <c r="M50" s="41">
        <v>7.16</v>
      </c>
      <c r="N50" s="41">
        <v>10.74</v>
      </c>
      <c r="O50" s="41">
        <v>17.89</v>
      </c>
      <c r="P50" s="42">
        <f>SUM('AGOSTO 2018 IMSS'!$E50:$O50)</f>
        <v>688.65999999999985</v>
      </c>
    </row>
    <row r="51" spans="1:16" x14ac:dyDescent="0.25">
      <c r="A51" s="38" t="s">
        <v>192</v>
      </c>
      <c r="B51" s="39" t="s">
        <v>78</v>
      </c>
      <c r="C51" s="39" t="s">
        <v>232</v>
      </c>
      <c r="D51" s="39" t="s">
        <v>8</v>
      </c>
      <c r="E51" s="43">
        <v>509.71</v>
      </c>
      <c r="F51" s="43">
        <v>0</v>
      </c>
      <c r="G51" s="43">
        <v>0</v>
      </c>
      <c r="H51" s="43">
        <v>18.600000000000001</v>
      </c>
      <c r="I51" s="43">
        <v>37.200000000000003</v>
      </c>
      <c r="J51" s="43">
        <v>26.04</v>
      </c>
      <c r="K51" s="43">
        <v>39.06</v>
      </c>
      <c r="L51" s="43">
        <v>65.099999999999994</v>
      </c>
      <c r="M51" s="43">
        <v>9.3000000000000007</v>
      </c>
      <c r="N51" s="43">
        <v>13.95</v>
      </c>
      <c r="O51" s="43">
        <v>23.25</v>
      </c>
      <c r="P51" s="44">
        <f>SUM('AGOSTO 2018 IMSS'!$E51:$O51)</f>
        <v>742.20999999999992</v>
      </c>
    </row>
    <row r="52" spans="1:16" x14ac:dyDescent="0.25">
      <c r="A52" s="36" t="s">
        <v>192</v>
      </c>
      <c r="B52" s="37" t="s">
        <v>78</v>
      </c>
      <c r="C52" s="37" t="s">
        <v>232</v>
      </c>
      <c r="D52" s="37" t="s">
        <v>216</v>
      </c>
      <c r="E52" s="41">
        <v>295.95999999999998</v>
      </c>
      <c r="F52" s="41">
        <v>0</v>
      </c>
      <c r="G52" s="41">
        <v>0</v>
      </c>
      <c r="H52" s="41">
        <v>8.31</v>
      </c>
      <c r="I52" s="41">
        <v>16.62</v>
      </c>
      <c r="J52" s="41">
        <v>11.64</v>
      </c>
      <c r="K52" s="41">
        <v>17.46</v>
      </c>
      <c r="L52" s="41">
        <v>29.09</v>
      </c>
      <c r="M52" s="41">
        <v>4.16</v>
      </c>
      <c r="N52" s="41">
        <v>6.23</v>
      </c>
      <c r="O52" s="41">
        <v>10.39</v>
      </c>
      <c r="P52" s="42">
        <f>SUM('AGOSTO 2018 IMSS'!$E52:$O52)</f>
        <v>399.85999999999996</v>
      </c>
    </row>
    <row r="53" spans="1:16" x14ac:dyDescent="0.25">
      <c r="A53" s="38" t="s">
        <v>192</v>
      </c>
      <c r="B53" s="39" t="s">
        <v>78</v>
      </c>
      <c r="C53" s="39" t="s">
        <v>232</v>
      </c>
      <c r="D53" s="39" t="s">
        <v>216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4">
        <f>SUM('AGOSTO 2018 IMSS'!$E53:$O53)</f>
        <v>0</v>
      </c>
    </row>
    <row r="54" spans="1:16" x14ac:dyDescent="0.25">
      <c r="A54" s="36" t="s">
        <v>192</v>
      </c>
      <c r="B54" s="37" t="s">
        <v>78</v>
      </c>
      <c r="C54" s="37" t="s">
        <v>232</v>
      </c>
      <c r="D54" s="37" t="s">
        <v>41</v>
      </c>
      <c r="E54" s="41">
        <v>230.19</v>
      </c>
      <c r="F54" s="41">
        <v>0</v>
      </c>
      <c r="G54" s="41">
        <v>0</v>
      </c>
      <c r="H54" s="41">
        <v>8.4</v>
      </c>
      <c r="I54" s="41">
        <v>16.8</v>
      </c>
      <c r="J54" s="41">
        <v>11.76</v>
      </c>
      <c r="K54" s="41">
        <v>17.64</v>
      </c>
      <c r="L54" s="41">
        <v>29.4</v>
      </c>
      <c r="M54" s="41">
        <v>4.2</v>
      </c>
      <c r="N54" s="41">
        <v>6.3</v>
      </c>
      <c r="O54" s="41">
        <v>10.5</v>
      </c>
      <c r="P54" s="42">
        <f>SUM('AGOSTO 2018 IMSS'!$E54:$O54)</f>
        <v>335.19</v>
      </c>
    </row>
    <row r="55" spans="1:16" x14ac:dyDescent="0.25">
      <c r="A55" s="38" t="s">
        <v>192</v>
      </c>
      <c r="B55" s="39" t="s">
        <v>78</v>
      </c>
      <c r="C55" s="39" t="s">
        <v>232</v>
      </c>
      <c r="D55" s="39" t="s">
        <v>41</v>
      </c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4">
        <f>SUM('AGOSTO 2018 IMSS'!$E55:$O55)</f>
        <v>0</v>
      </c>
    </row>
    <row r="56" spans="1:16" x14ac:dyDescent="0.25">
      <c r="A56" s="36" t="s">
        <v>192</v>
      </c>
      <c r="B56" s="37" t="s">
        <v>78</v>
      </c>
      <c r="C56" s="37" t="s">
        <v>232</v>
      </c>
      <c r="D56" s="37" t="s">
        <v>42</v>
      </c>
      <c r="E56" s="41">
        <v>509.71</v>
      </c>
      <c r="F56" s="41">
        <v>0</v>
      </c>
      <c r="G56" s="41">
        <v>0</v>
      </c>
      <c r="H56" s="41">
        <v>18.600000000000001</v>
      </c>
      <c r="I56" s="41">
        <v>37.200000000000003</v>
      </c>
      <c r="J56" s="41">
        <v>26.04</v>
      </c>
      <c r="K56" s="41">
        <v>39.06</v>
      </c>
      <c r="L56" s="41">
        <v>65.099999999999994</v>
      </c>
      <c r="M56" s="41">
        <v>9.3000000000000007</v>
      </c>
      <c r="N56" s="41">
        <v>13.95</v>
      </c>
      <c r="O56" s="41">
        <v>23.25</v>
      </c>
      <c r="P56" s="42">
        <f>SUM('AGOSTO 2018 IMSS'!$E56:$O56)</f>
        <v>742.20999999999992</v>
      </c>
    </row>
    <row r="57" spans="1:16" x14ac:dyDescent="0.25">
      <c r="A57" s="38" t="s">
        <v>192</v>
      </c>
      <c r="B57" s="39" t="s">
        <v>78</v>
      </c>
      <c r="C57" s="39" t="s">
        <v>232</v>
      </c>
      <c r="D57" s="39" t="s">
        <v>58</v>
      </c>
      <c r="E57" s="43">
        <v>509.71</v>
      </c>
      <c r="F57" s="43">
        <v>0</v>
      </c>
      <c r="G57" s="43">
        <v>0</v>
      </c>
      <c r="H57" s="43">
        <v>14.32</v>
      </c>
      <c r="I57" s="43">
        <v>28.63</v>
      </c>
      <c r="J57" s="43">
        <v>20.04</v>
      </c>
      <c r="K57" s="43">
        <v>30.06</v>
      </c>
      <c r="L57" s="43">
        <v>50.11</v>
      </c>
      <c r="M57" s="43">
        <v>7.16</v>
      </c>
      <c r="N57" s="43">
        <v>10.74</v>
      </c>
      <c r="O57" s="43">
        <v>17.89</v>
      </c>
      <c r="P57" s="44">
        <f>SUM('AGOSTO 2018 IMSS'!$E57:$O57)</f>
        <v>688.65999999999985</v>
      </c>
    </row>
    <row r="58" spans="1:16" x14ac:dyDescent="0.25">
      <c r="A58" s="36" t="s">
        <v>192</v>
      </c>
      <c r="B58" s="37" t="s">
        <v>78</v>
      </c>
      <c r="C58" s="37" t="s">
        <v>232</v>
      </c>
      <c r="D58" s="37" t="s">
        <v>214</v>
      </c>
      <c r="E58" s="41">
        <v>394.62</v>
      </c>
      <c r="F58" s="41">
        <v>0</v>
      </c>
      <c r="G58" s="41">
        <v>0</v>
      </c>
      <c r="H58" s="41">
        <v>11.08</v>
      </c>
      <c r="I58" s="41">
        <v>22.17</v>
      </c>
      <c r="J58" s="41">
        <v>15.52</v>
      </c>
      <c r="K58" s="41">
        <v>23.27</v>
      </c>
      <c r="L58" s="41">
        <v>38.79</v>
      </c>
      <c r="M58" s="41">
        <v>5.54</v>
      </c>
      <c r="N58" s="41">
        <v>8.31</v>
      </c>
      <c r="O58" s="41">
        <v>13.85</v>
      </c>
      <c r="P58" s="42">
        <f>SUM('AGOSTO 2018 IMSS'!$E58:$O58)</f>
        <v>533.15</v>
      </c>
    </row>
    <row r="59" spans="1:16" x14ac:dyDescent="0.25">
      <c r="A59" s="38" t="s">
        <v>192</v>
      </c>
      <c r="B59" s="39" t="s">
        <v>78</v>
      </c>
      <c r="C59" s="39" t="s">
        <v>232</v>
      </c>
      <c r="D59" s="39" t="s">
        <v>214</v>
      </c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>
        <f>SUM('AGOSTO 2018 IMSS'!$E59:$O59)</f>
        <v>0</v>
      </c>
    </row>
    <row r="60" spans="1:16" x14ac:dyDescent="0.25">
      <c r="A60" s="36" t="s">
        <v>192</v>
      </c>
      <c r="B60" s="37" t="s">
        <v>78</v>
      </c>
      <c r="C60" s="37" t="s">
        <v>232</v>
      </c>
      <c r="D60" s="37" t="s">
        <v>37</v>
      </c>
      <c r="E60" s="41">
        <v>509.71</v>
      </c>
      <c r="F60" s="41">
        <v>0</v>
      </c>
      <c r="G60" s="41">
        <v>0</v>
      </c>
      <c r="H60" s="41">
        <v>18.600000000000001</v>
      </c>
      <c r="I60" s="41">
        <v>37.200000000000003</v>
      </c>
      <c r="J60" s="41">
        <v>26.04</v>
      </c>
      <c r="K60" s="41">
        <v>39.06</v>
      </c>
      <c r="L60" s="41">
        <v>65.099999999999994</v>
      </c>
      <c r="M60" s="41">
        <v>9.3000000000000007</v>
      </c>
      <c r="N60" s="41">
        <v>13.95</v>
      </c>
      <c r="O60" s="41">
        <v>23.25</v>
      </c>
      <c r="P60" s="42">
        <f>SUM('AGOSTO 2018 IMSS'!$E60:$O60)</f>
        <v>742.20999999999992</v>
      </c>
    </row>
    <row r="61" spans="1:16" x14ac:dyDescent="0.25">
      <c r="A61" s="38" t="s">
        <v>192</v>
      </c>
      <c r="B61" s="39" t="s">
        <v>78</v>
      </c>
      <c r="C61" s="39" t="s">
        <v>232</v>
      </c>
      <c r="D61" s="39" t="s">
        <v>66</v>
      </c>
      <c r="E61" s="43">
        <v>509.71</v>
      </c>
      <c r="F61" s="43">
        <v>0</v>
      </c>
      <c r="G61" s="43">
        <v>0</v>
      </c>
      <c r="H61" s="43">
        <v>14.32</v>
      </c>
      <c r="I61" s="43">
        <v>28.63</v>
      </c>
      <c r="J61" s="43">
        <v>20.04</v>
      </c>
      <c r="K61" s="43">
        <v>30.06</v>
      </c>
      <c r="L61" s="43">
        <v>50.11</v>
      </c>
      <c r="M61" s="43">
        <v>7.16</v>
      </c>
      <c r="N61" s="43">
        <v>10.74</v>
      </c>
      <c r="O61" s="43">
        <v>17.89</v>
      </c>
      <c r="P61" s="44">
        <f>SUM('AGOSTO 2018 IMSS'!$E61:$O61)</f>
        <v>688.65999999999985</v>
      </c>
    </row>
    <row r="62" spans="1:16" x14ac:dyDescent="0.25">
      <c r="A62" s="36" t="s">
        <v>192</v>
      </c>
      <c r="B62" s="37" t="s">
        <v>78</v>
      </c>
      <c r="C62" s="37" t="s">
        <v>232</v>
      </c>
      <c r="D62" s="37" t="s">
        <v>38</v>
      </c>
      <c r="E62" s="41">
        <v>509.71</v>
      </c>
      <c r="F62" s="41">
        <v>0</v>
      </c>
      <c r="G62" s="41">
        <v>0</v>
      </c>
      <c r="H62" s="41">
        <v>18.600000000000001</v>
      </c>
      <c r="I62" s="41">
        <v>37.200000000000003</v>
      </c>
      <c r="J62" s="41">
        <v>26.04</v>
      </c>
      <c r="K62" s="41">
        <v>39.06</v>
      </c>
      <c r="L62" s="41">
        <v>65.099999999999994</v>
      </c>
      <c r="M62" s="41">
        <v>9.3000000000000007</v>
      </c>
      <c r="N62" s="41">
        <v>13.95</v>
      </c>
      <c r="O62" s="41">
        <v>23.25</v>
      </c>
      <c r="P62" s="42">
        <f>SUM('AGOSTO 2018 IMSS'!$E62:$O62)</f>
        <v>742.20999999999992</v>
      </c>
    </row>
    <row r="63" spans="1:16" x14ac:dyDescent="0.25">
      <c r="A63" s="38" t="s">
        <v>192</v>
      </c>
      <c r="B63" s="39" t="s">
        <v>78</v>
      </c>
      <c r="C63" s="39" t="s">
        <v>232</v>
      </c>
      <c r="D63" s="39" t="s">
        <v>220</v>
      </c>
      <c r="E63" s="43">
        <v>49.33</v>
      </c>
      <c r="F63" s="43">
        <v>0</v>
      </c>
      <c r="G63" s="43">
        <v>0</v>
      </c>
      <c r="H63" s="43">
        <v>1.39</v>
      </c>
      <c r="I63" s="43">
        <v>2.77</v>
      </c>
      <c r="J63" s="43">
        <v>1.94</v>
      </c>
      <c r="K63" s="43">
        <v>2.91</v>
      </c>
      <c r="L63" s="43">
        <v>4.8499999999999996</v>
      </c>
      <c r="M63" s="43">
        <v>0.69</v>
      </c>
      <c r="N63" s="43">
        <v>1.04</v>
      </c>
      <c r="O63" s="43">
        <v>1.73</v>
      </c>
      <c r="P63" s="44">
        <f>SUM('AGOSTO 2018 IMSS'!$E63:$O63)</f>
        <v>66.650000000000006</v>
      </c>
    </row>
    <row r="64" spans="1:16" x14ac:dyDescent="0.25">
      <c r="A64" s="36" t="s">
        <v>192</v>
      </c>
      <c r="B64" s="37" t="s">
        <v>78</v>
      </c>
      <c r="C64" s="37" t="s">
        <v>232</v>
      </c>
      <c r="D64" s="37" t="s">
        <v>47</v>
      </c>
      <c r="E64" s="41">
        <v>509.71</v>
      </c>
      <c r="F64" s="41">
        <v>0</v>
      </c>
      <c r="G64" s="41">
        <v>0</v>
      </c>
      <c r="H64" s="41">
        <v>18.600000000000001</v>
      </c>
      <c r="I64" s="41">
        <v>37.200000000000003</v>
      </c>
      <c r="J64" s="41">
        <v>26.04</v>
      </c>
      <c r="K64" s="41">
        <v>39.06</v>
      </c>
      <c r="L64" s="41">
        <v>65.099999999999994</v>
      </c>
      <c r="M64" s="41">
        <v>9.3000000000000007</v>
      </c>
      <c r="N64" s="41">
        <v>13.95</v>
      </c>
      <c r="O64" s="41">
        <v>23.25</v>
      </c>
      <c r="P64" s="42">
        <f>SUM('AGOSTO 2018 IMSS'!$E64:$O64)</f>
        <v>742.20999999999992</v>
      </c>
    </row>
    <row r="65" spans="1:16" ht="15.75" thickBot="1" x14ac:dyDescent="0.3">
      <c r="A65" s="38" t="s">
        <v>192</v>
      </c>
      <c r="B65" s="39" t="s">
        <v>78</v>
      </c>
      <c r="C65" s="39" t="s">
        <v>232</v>
      </c>
      <c r="D65" s="39" t="s">
        <v>39</v>
      </c>
      <c r="E65" s="43">
        <v>509.71</v>
      </c>
      <c r="F65" s="43">
        <v>0</v>
      </c>
      <c r="G65" s="43">
        <v>0</v>
      </c>
      <c r="H65" s="43">
        <v>18.600000000000001</v>
      </c>
      <c r="I65" s="43">
        <v>37.200000000000003</v>
      </c>
      <c r="J65" s="43">
        <v>26.04</v>
      </c>
      <c r="K65" s="43">
        <v>39.06</v>
      </c>
      <c r="L65" s="43">
        <v>65.099999999999994</v>
      </c>
      <c r="M65" s="43">
        <v>9.3000000000000007</v>
      </c>
      <c r="N65" s="43">
        <v>13.95</v>
      </c>
      <c r="O65" s="43">
        <v>23.25</v>
      </c>
      <c r="P65" s="44">
        <f>SUM('AGOSTO 2018 IMSS'!$E65:$O65)</f>
        <v>742.20999999999992</v>
      </c>
    </row>
    <row r="66" spans="1:16" ht="15.75" thickTop="1" x14ac:dyDescent="0.25">
      <c r="A66" s="32" t="s">
        <v>236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40">
        <f>SUBTOTAL(109,'AGOSTO 2018 IMSS'!$P$2:$P$65)</f>
        <v>37834.51999999999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7"/>
  <dimension ref="A1:P66"/>
  <sheetViews>
    <sheetView workbookViewId="0">
      <selection activeCell="A2" sqref="A2"/>
    </sheetView>
  </sheetViews>
  <sheetFormatPr baseColWidth="10" defaultRowHeight="15" x14ac:dyDescent="0.25"/>
  <sheetData>
    <row r="1" spans="1:16" x14ac:dyDescent="0.25">
      <c r="A1" s="33" t="s">
        <v>82</v>
      </c>
      <c r="B1" s="34" t="s">
        <v>83</v>
      </c>
      <c r="C1" s="34" t="s">
        <v>84</v>
      </c>
      <c r="D1" s="34" t="s">
        <v>85</v>
      </c>
      <c r="E1" s="34" t="s">
        <v>96</v>
      </c>
      <c r="F1" s="34" t="s">
        <v>103</v>
      </c>
      <c r="G1" s="34" t="s">
        <v>107</v>
      </c>
      <c r="H1" s="34" t="s">
        <v>100</v>
      </c>
      <c r="I1" s="34" t="s">
        <v>102</v>
      </c>
      <c r="J1" s="34" t="s">
        <v>104</v>
      </c>
      <c r="K1" s="34" t="s">
        <v>105</v>
      </c>
      <c r="L1" s="34" t="s">
        <v>106</v>
      </c>
      <c r="M1" s="34" t="s">
        <v>108</v>
      </c>
      <c r="N1" s="34" t="s">
        <v>109</v>
      </c>
      <c r="O1" s="34" t="s">
        <v>110</v>
      </c>
      <c r="P1" s="35" t="s">
        <v>236</v>
      </c>
    </row>
    <row r="2" spans="1:16" x14ac:dyDescent="0.25">
      <c r="A2" s="36" t="s">
        <v>192</v>
      </c>
      <c r="B2" s="37" t="s">
        <v>78</v>
      </c>
      <c r="C2" s="37" t="s">
        <v>233</v>
      </c>
      <c r="D2" s="37" t="s">
        <v>26</v>
      </c>
      <c r="E2" s="41">
        <v>493.27</v>
      </c>
      <c r="F2" s="41">
        <v>0</v>
      </c>
      <c r="G2" s="41">
        <v>0</v>
      </c>
      <c r="H2" s="41">
        <v>18</v>
      </c>
      <c r="I2" s="41">
        <v>36</v>
      </c>
      <c r="J2" s="41">
        <v>25.2</v>
      </c>
      <c r="K2" s="41">
        <v>37.799999999999997</v>
      </c>
      <c r="L2" s="41">
        <v>63</v>
      </c>
      <c r="M2" s="41">
        <v>9</v>
      </c>
      <c r="N2" s="41">
        <v>13.5</v>
      </c>
      <c r="O2" s="41">
        <v>22.5</v>
      </c>
      <c r="P2" s="42">
        <f>SUM('SEPTIEMBRE 2018 IMSS'!$E2:$O2)</f>
        <v>718.27</v>
      </c>
    </row>
    <row r="3" spans="1:16" x14ac:dyDescent="0.25">
      <c r="A3" s="38" t="s">
        <v>192</v>
      </c>
      <c r="B3" s="39" t="s">
        <v>78</v>
      </c>
      <c r="C3" s="39" t="s">
        <v>233</v>
      </c>
      <c r="D3" s="39" t="s">
        <v>221</v>
      </c>
      <c r="E3" s="43">
        <v>197.31</v>
      </c>
      <c r="F3" s="43">
        <v>0</v>
      </c>
      <c r="G3" s="43">
        <v>0</v>
      </c>
      <c r="H3" s="43">
        <v>5.54</v>
      </c>
      <c r="I3" s="43">
        <v>11.08</v>
      </c>
      <c r="J3" s="43">
        <v>7.76</v>
      </c>
      <c r="K3" s="43">
        <v>11.64</v>
      </c>
      <c r="L3" s="43">
        <v>19.399999999999999</v>
      </c>
      <c r="M3" s="43">
        <v>2.77</v>
      </c>
      <c r="N3" s="43">
        <v>4.16</v>
      </c>
      <c r="O3" s="43">
        <v>6.93</v>
      </c>
      <c r="P3" s="44">
        <f>SUM('SEPTIEMBRE 2018 IMSS'!$E3:$O3)</f>
        <v>266.59000000000003</v>
      </c>
    </row>
    <row r="4" spans="1:16" x14ac:dyDescent="0.25">
      <c r="A4" s="36" t="s">
        <v>192</v>
      </c>
      <c r="B4" s="37" t="s">
        <v>78</v>
      </c>
      <c r="C4" s="37" t="s">
        <v>233</v>
      </c>
      <c r="D4" s="37" t="s">
        <v>221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>
        <f>SUM('SEPTIEMBRE 2018 IMSS'!$E4:$O4)</f>
        <v>0</v>
      </c>
    </row>
    <row r="5" spans="1:16" x14ac:dyDescent="0.25">
      <c r="A5" s="38" t="s">
        <v>192</v>
      </c>
      <c r="B5" s="39" t="s">
        <v>78</v>
      </c>
      <c r="C5" s="39" t="s">
        <v>233</v>
      </c>
      <c r="D5" s="39" t="s">
        <v>234</v>
      </c>
      <c r="E5" s="43">
        <v>312.41000000000003</v>
      </c>
      <c r="F5" s="43">
        <v>0</v>
      </c>
      <c r="G5" s="43">
        <v>0</v>
      </c>
      <c r="H5" s="43">
        <v>8.77</v>
      </c>
      <c r="I5" s="43">
        <v>17.55</v>
      </c>
      <c r="J5" s="43">
        <v>12.28</v>
      </c>
      <c r="K5" s="43">
        <v>18.43</v>
      </c>
      <c r="L5" s="43">
        <v>30.71</v>
      </c>
      <c r="M5" s="43">
        <v>4.3899999999999997</v>
      </c>
      <c r="N5" s="43">
        <v>6.58</v>
      </c>
      <c r="O5" s="43">
        <v>10.97</v>
      </c>
      <c r="P5" s="44">
        <f>SUM('SEPTIEMBRE 2018 IMSS'!$E5:$O5)</f>
        <v>422.09</v>
      </c>
    </row>
    <row r="6" spans="1:16" x14ac:dyDescent="0.25">
      <c r="A6" s="36" t="s">
        <v>192</v>
      </c>
      <c r="B6" s="37" t="s">
        <v>78</v>
      </c>
      <c r="C6" s="37" t="s">
        <v>233</v>
      </c>
      <c r="D6" s="37" t="s">
        <v>30</v>
      </c>
      <c r="E6" s="41">
        <v>493.27</v>
      </c>
      <c r="F6" s="41">
        <v>0</v>
      </c>
      <c r="G6" s="41">
        <v>0</v>
      </c>
      <c r="H6" s="41">
        <v>18</v>
      </c>
      <c r="I6" s="41">
        <v>36</v>
      </c>
      <c r="J6" s="41">
        <v>25.2</v>
      </c>
      <c r="K6" s="41">
        <v>37.799999999999997</v>
      </c>
      <c r="L6" s="41">
        <v>63</v>
      </c>
      <c r="M6" s="41">
        <v>9</v>
      </c>
      <c r="N6" s="41">
        <v>13.5</v>
      </c>
      <c r="O6" s="41">
        <v>22.5</v>
      </c>
      <c r="P6" s="42">
        <f>SUM('SEPTIEMBRE 2018 IMSS'!$E6:$O6)</f>
        <v>718.27</v>
      </c>
    </row>
    <row r="7" spans="1:16" x14ac:dyDescent="0.25">
      <c r="A7" s="38" t="s">
        <v>192</v>
      </c>
      <c r="B7" s="39" t="s">
        <v>78</v>
      </c>
      <c r="C7" s="39" t="s">
        <v>233</v>
      </c>
      <c r="D7" s="39" t="s">
        <v>223</v>
      </c>
      <c r="E7" s="43">
        <v>361.73</v>
      </c>
      <c r="F7" s="43">
        <v>0</v>
      </c>
      <c r="G7" s="43">
        <v>0</v>
      </c>
      <c r="H7" s="43">
        <v>10.16</v>
      </c>
      <c r="I7" s="43">
        <v>20.32</v>
      </c>
      <c r="J7" s="43">
        <v>14.22</v>
      </c>
      <c r="K7" s="43">
        <v>21.34</v>
      </c>
      <c r="L7" s="43">
        <v>35.56</v>
      </c>
      <c r="M7" s="43">
        <v>5.08</v>
      </c>
      <c r="N7" s="43">
        <v>7.62</v>
      </c>
      <c r="O7" s="43">
        <v>12.7</v>
      </c>
      <c r="P7" s="44">
        <f>SUM('SEPTIEMBRE 2018 IMSS'!$E7:$O7)</f>
        <v>488.73</v>
      </c>
    </row>
    <row r="8" spans="1:16" x14ac:dyDescent="0.25">
      <c r="A8" s="36" t="s">
        <v>192</v>
      </c>
      <c r="B8" s="37" t="s">
        <v>78</v>
      </c>
      <c r="C8" s="37" t="s">
        <v>233</v>
      </c>
      <c r="D8" s="37" t="s">
        <v>22</v>
      </c>
      <c r="E8" s="41">
        <v>493.27</v>
      </c>
      <c r="F8" s="41">
        <v>0</v>
      </c>
      <c r="G8" s="41">
        <v>0</v>
      </c>
      <c r="H8" s="41">
        <v>14.66</v>
      </c>
      <c r="I8" s="41">
        <v>29.33</v>
      </c>
      <c r="J8" s="41">
        <v>20.53</v>
      </c>
      <c r="K8" s="41">
        <v>30.79</v>
      </c>
      <c r="L8" s="41">
        <v>51.32</v>
      </c>
      <c r="M8" s="41">
        <v>7.33</v>
      </c>
      <c r="N8" s="41">
        <v>11</v>
      </c>
      <c r="O8" s="41">
        <v>18.329999999999998</v>
      </c>
      <c r="P8" s="42">
        <f>SUM('SEPTIEMBRE 2018 IMSS'!$E8:$O8)</f>
        <v>676.56000000000006</v>
      </c>
    </row>
    <row r="9" spans="1:16" x14ac:dyDescent="0.25">
      <c r="A9" s="38" t="s">
        <v>192</v>
      </c>
      <c r="B9" s="39" t="s">
        <v>78</v>
      </c>
      <c r="C9" s="39" t="s">
        <v>233</v>
      </c>
      <c r="D9" s="39" t="s">
        <v>25</v>
      </c>
      <c r="E9" s="43">
        <v>493.27</v>
      </c>
      <c r="F9" s="43">
        <v>0</v>
      </c>
      <c r="G9" s="43">
        <v>0</v>
      </c>
      <c r="H9" s="43">
        <v>18</v>
      </c>
      <c r="I9" s="43">
        <v>36</v>
      </c>
      <c r="J9" s="43">
        <v>25.2</v>
      </c>
      <c r="K9" s="43">
        <v>37.799999999999997</v>
      </c>
      <c r="L9" s="43">
        <v>63</v>
      </c>
      <c r="M9" s="43">
        <v>9</v>
      </c>
      <c r="N9" s="43">
        <v>13.5</v>
      </c>
      <c r="O9" s="43">
        <v>22.5</v>
      </c>
      <c r="P9" s="44">
        <f>SUM('SEPTIEMBRE 2018 IMSS'!$E9:$O9)</f>
        <v>718.27</v>
      </c>
    </row>
    <row r="10" spans="1:16" x14ac:dyDescent="0.25">
      <c r="A10" s="36" t="s">
        <v>192</v>
      </c>
      <c r="B10" s="37" t="s">
        <v>78</v>
      </c>
      <c r="C10" s="37" t="s">
        <v>233</v>
      </c>
      <c r="D10" s="37" t="s">
        <v>48</v>
      </c>
      <c r="E10" s="41">
        <v>493.27</v>
      </c>
      <c r="F10" s="41">
        <v>0</v>
      </c>
      <c r="G10" s="41">
        <v>0</v>
      </c>
      <c r="H10" s="41">
        <v>13.85</v>
      </c>
      <c r="I10" s="41">
        <v>27.71</v>
      </c>
      <c r="J10" s="41">
        <v>19.399999999999999</v>
      </c>
      <c r="K10" s="41">
        <v>29.09</v>
      </c>
      <c r="L10" s="41">
        <v>48.49</v>
      </c>
      <c r="M10" s="41">
        <v>6.93</v>
      </c>
      <c r="N10" s="41">
        <v>10.39</v>
      </c>
      <c r="O10" s="41">
        <v>17.32</v>
      </c>
      <c r="P10" s="42">
        <f>SUM('SEPTIEMBRE 2018 IMSS'!$E10:$O10)</f>
        <v>666.45</v>
      </c>
    </row>
    <row r="11" spans="1:16" x14ac:dyDescent="0.25">
      <c r="A11" s="38" t="s">
        <v>192</v>
      </c>
      <c r="B11" s="39" t="s">
        <v>78</v>
      </c>
      <c r="C11" s="39" t="s">
        <v>233</v>
      </c>
      <c r="D11" s="39" t="s">
        <v>46</v>
      </c>
      <c r="E11" s="43">
        <v>493.27</v>
      </c>
      <c r="F11" s="43">
        <v>0</v>
      </c>
      <c r="G11" s="43">
        <v>0</v>
      </c>
      <c r="H11" s="43">
        <v>18</v>
      </c>
      <c r="I11" s="43">
        <v>36</v>
      </c>
      <c r="J11" s="43">
        <v>25.2</v>
      </c>
      <c r="K11" s="43">
        <v>37.799999999999997</v>
      </c>
      <c r="L11" s="43">
        <v>63</v>
      </c>
      <c r="M11" s="43">
        <v>9</v>
      </c>
      <c r="N11" s="43">
        <v>13.5</v>
      </c>
      <c r="O11" s="43">
        <v>22.5</v>
      </c>
      <c r="P11" s="44">
        <f>SUM('SEPTIEMBRE 2018 IMSS'!$E11:$O11)</f>
        <v>718.27</v>
      </c>
    </row>
    <row r="12" spans="1:16" x14ac:dyDescent="0.25">
      <c r="A12" s="36" t="s">
        <v>192</v>
      </c>
      <c r="B12" s="37" t="s">
        <v>78</v>
      </c>
      <c r="C12" s="37" t="s">
        <v>233</v>
      </c>
      <c r="D12" s="37" t="s">
        <v>217</v>
      </c>
      <c r="E12" s="41">
        <v>493.27</v>
      </c>
      <c r="F12" s="41">
        <v>0</v>
      </c>
      <c r="G12" s="41">
        <v>0</v>
      </c>
      <c r="H12" s="41">
        <v>13.85</v>
      </c>
      <c r="I12" s="41">
        <v>27.71</v>
      </c>
      <c r="J12" s="41">
        <v>19.399999999999999</v>
      </c>
      <c r="K12" s="41">
        <v>29.09</v>
      </c>
      <c r="L12" s="41">
        <v>48.49</v>
      </c>
      <c r="M12" s="41">
        <v>6.93</v>
      </c>
      <c r="N12" s="41">
        <v>10.39</v>
      </c>
      <c r="O12" s="41">
        <v>17.32</v>
      </c>
      <c r="P12" s="42">
        <f>SUM('SEPTIEMBRE 2018 IMSS'!$E12:$O12)</f>
        <v>666.45</v>
      </c>
    </row>
    <row r="13" spans="1:16" x14ac:dyDescent="0.25">
      <c r="A13" s="38" t="s">
        <v>192</v>
      </c>
      <c r="B13" s="39" t="s">
        <v>78</v>
      </c>
      <c r="C13" s="39" t="s">
        <v>233</v>
      </c>
      <c r="D13" s="39" t="s">
        <v>18</v>
      </c>
      <c r="E13" s="43">
        <v>493.27</v>
      </c>
      <c r="F13" s="43">
        <v>0</v>
      </c>
      <c r="G13" s="43">
        <v>0</v>
      </c>
      <c r="H13" s="43">
        <v>13.85</v>
      </c>
      <c r="I13" s="43">
        <v>27.71</v>
      </c>
      <c r="J13" s="43">
        <v>19.39</v>
      </c>
      <c r="K13" s="43">
        <v>29.09</v>
      </c>
      <c r="L13" s="43">
        <v>48.48</v>
      </c>
      <c r="M13" s="43">
        <v>6.93</v>
      </c>
      <c r="N13" s="43">
        <v>10.39</v>
      </c>
      <c r="O13" s="43">
        <v>17.32</v>
      </c>
      <c r="P13" s="44">
        <f>SUM('SEPTIEMBRE 2018 IMSS'!$E13:$O13)</f>
        <v>666.43000000000006</v>
      </c>
    </row>
    <row r="14" spans="1:16" x14ac:dyDescent="0.25">
      <c r="A14" s="36" t="s">
        <v>192</v>
      </c>
      <c r="B14" s="37" t="s">
        <v>78</v>
      </c>
      <c r="C14" s="37" t="s">
        <v>233</v>
      </c>
      <c r="D14" s="37" t="s">
        <v>227</v>
      </c>
      <c r="E14" s="41">
        <v>230.19</v>
      </c>
      <c r="F14" s="41">
        <v>0</v>
      </c>
      <c r="G14" s="41">
        <v>0</v>
      </c>
      <c r="H14" s="41">
        <v>6.47</v>
      </c>
      <c r="I14" s="41">
        <v>12.93</v>
      </c>
      <c r="J14" s="41">
        <v>9.0500000000000007</v>
      </c>
      <c r="K14" s="41">
        <v>13.58</v>
      </c>
      <c r="L14" s="41">
        <v>22.63</v>
      </c>
      <c r="M14" s="41">
        <v>3.23</v>
      </c>
      <c r="N14" s="41">
        <v>4.8499999999999996</v>
      </c>
      <c r="O14" s="41">
        <v>8.08</v>
      </c>
      <c r="P14" s="42">
        <f>SUM('SEPTIEMBRE 2018 IMSS'!$E14:$O14)</f>
        <v>311.01</v>
      </c>
    </row>
    <row r="15" spans="1:16" x14ac:dyDescent="0.25">
      <c r="A15" s="38" t="s">
        <v>192</v>
      </c>
      <c r="B15" s="39" t="s">
        <v>78</v>
      </c>
      <c r="C15" s="39" t="s">
        <v>233</v>
      </c>
      <c r="D15" s="39" t="s">
        <v>81</v>
      </c>
      <c r="E15" s="43">
        <v>493.27</v>
      </c>
      <c r="F15" s="43">
        <v>0</v>
      </c>
      <c r="G15" s="43">
        <v>0</v>
      </c>
      <c r="H15" s="43">
        <v>13.85</v>
      </c>
      <c r="I15" s="43">
        <v>27.71</v>
      </c>
      <c r="J15" s="43">
        <v>19.399999999999999</v>
      </c>
      <c r="K15" s="43">
        <v>29.09</v>
      </c>
      <c r="L15" s="43">
        <v>48.49</v>
      </c>
      <c r="M15" s="43">
        <v>6.93</v>
      </c>
      <c r="N15" s="43">
        <v>10.39</v>
      </c>
      <c r="O15" s="43">
        <v>17.32</v>
      </c>
      <c r="P15" s="44">
        <f>SUM('SEPTIEMBRE 2018 IMSS'!$E15:$O15)</f>
        <v>666.45</v>
      </c>
    </row>
    <row r="16" spans="1:16" x14ac:dyDescent="0.25">
      <c r="A16" s="36" t="s">
        <v>192</v>
      </c>
      <c r="B16" s="37" t="s">
        <v>78</v>
      </c>
      <c r="C16" s="37" t="s">
        <v>233</v>
      </c>
      <c r="D16" s="37" t="s">
        <v>59</v>
      </c>
      <c r="E16" s="41">
        <v>493.27</v>
      </c>
      <c r="F16" s="41">
        <v>0</v>
      </c>
      <c r="G16" s="41">
        <v>0</v>
      </c>
      <c r="H16" s="41">
        <v>13.85</v>
      </c>
      <c r="I16" s="41">
        <v>27.71</v>
      </c>
      <c r="J16" s="41">
        <v>19.399999999999999</v>
      </c>
      <c r="K16" s="41">
        <v>29.09</v>
      </c>
      <c r="L16" s="41">
        <v>48.49</v>
      </c>
      <c r="M16" s="41">
        <v>6.93</v>
      </c>
      <c r="N16" s="41">
        <v>10.39</v>
      </c>
      <c r="O16" s="41">
        <v>17.32</v>
      </c>
      <c r="P16" s="42">
        <f>SUM('SEPTIEMBRE 2018 IMSS'!$E16:$O16)</f>
        <v>666.45</v>
      </c>
    </row>
    <row r="17" spans="1:16" x14ac:dyDescent="0.25">
      <c r="A17" s="38" t="s">
        <v>192</v>
      </c>
      <c r="B17" s="39" t="s">
        <v>78</v>
      </c>
      <c r="C17" s="39" t="s">
        <v>233</v>
      </c>
      <c r="D17" s="39" t="s">
        <v>71</v>
      </c>
      <c r="E17" s="43">
        <v>493.27</v>
      </c>
      <c r="F17" s="43">
        <v>0</v>
      </c>
      <c r="G17" s="43">
        <v>0</v>
      </c>
      <c r="H17" s="43">
        <v>18</v>
      </c>
      <c r="I17" s="43">
        <v>36</v>
      </c>
      <c r="J17" s="43">
        <v>25.2</v>
      </c>
      <c r="K17" s="43">
        <v>37.799999999999997</v>
      </c>
      <c r="L17" s="43">
        <v>63</v>
      </c>
      <c r="M17" s="43">
        <v>9</v>
      </c>
      <c r="N17" s="43">
        <v>13.5</v>
      </c>
      <c r="O17" s="43">
        <v>22.5</v>
      </c>
      <c r="P17" s="44">
        <f>SUM('SEPTIEMBRE 2018 IMSS'!$E17:$O17)</f>
        <v>718.27</v>
      </c>
    </row>
    <row r="18" spans="1:16" x14ac:dyDescent="0.25">
      <c r="A18" s="36" t="s">
        <v>192</v>
      </c>
      <c r="B18" s="37" t="s">
        <v>78</v>
      </c>
      <c r="C18" s="37" t="s">
        <v>233</v>
      </c>
      <c r="D18" s="37" t="s">
        <v>20</v>
      </c>
      <c r="E18" s="41">
        <v>493.27</v>
      </c>
      <c r="F18" s="41">
        <v>0</v>
      </c>
      <c r="G18" s="41">
        <v>0</v>
      </c>
      <c r="H18" s="41">
        <v>18</v>
      </c>
      <c r="I18" s="41">
        <v>36</v>
      </c>
      <c r="J18" s="41">
        <v>25.2</v>
      </c>
      <c r="K18" s="41">
        <v>37.799999999999997</v>
      </c>
      <c r="L18" s="41">
        <v>63</v>
      </c>
      <c r="M18" s="41">
        <v>9</v>
      </c>
      <c r="N18" s="41">
        <v>13.5</v>
      </c>
      <c r="O18" s="41">
        <v>22.5</v>
      </c>
      <c r="P18" s="42">
        <f>SUM('SEPTIEMBRE 2018 IMSS'!$E18:$O18)</f>
        <v>718.27</v>
      </c>
    </row>
    <row r="19" spans="1:16" x14ac:dyDescent="0.25">
      <c r="A19" s="38" t="s">
        <v>192</v>
      </c>
      <c r="B19" s="39" t="s">
        <v>78</v>
      </c>
      <c r="C19" s="39" t="s">
        <v>233</v>
      </c>
      <c r="D19" s="39" t="s">
        <v>11</v>
      </c>
      <c r="E19" s="43">
        <v>493.27</v>
      </c>
      <c r="F19" s="43">
        <v>52.21</v>
      </c>
      <c r="G19" s="43">
        <v>18.98</v>
      </c>
      <c r="H19" s="43">
        <v>60</v>
      </c>
      <c r="I19" s="43">
        <v>120</v>
      </c>
      <c r="J19" s="43">
        <v>84</v>
      </c>
      <c r="K19" s="43">
        <v>126</v>
      </c>
      <c r="L19" s="43">
        <v>210</v>
      </c>
      <c r="M19" s="43">
        <v>30</v>
      </c>
      <c r="N19" s="43">
        <v>45</v>
      </c>
      <c r="O19" s="43">
        <v>75</v>
      </c>
      <c r="P19" s="44">
        <f>SUM('SEPTIEMBRE 2018 IMSS'!$E19:$O19)</f>
        <v>1314.46</v>
      </c>
    </row>
    <row r="20" spans="1:16" x14ac:dyDescent="0.25">
      <c r="A20" s="36" t="s">
        <v>192</v>
      </c>
      <c r="B20" s="37" t="s">
        <v>78</v>
      </c>
      <c r="C20" s="37" t="s">
        <v>233</v>
      </c>
      <c r="D20" s="37" t="s">
        <v>6</v>
      </c>
      <c r="E20" s="41">
        <v>493.27</v>
      </c>
      <c r="F20" s="41">
        <v>0</v>
      </c>
      <c r="G20" s="41">
        <v>0</v>
      </c>
      <c r="H20" s="41">
        <v>18</v>
      </c>
      <c r="I20" s="41">
        <v>36</v>
      </c>
      <c r="J20" s="41">
        <v>25.2</v>
      </c>
      <c r="K20" s="41">
        <v>37.799999999999997</v>
      </c>
      <c r="L20" s="41">
        <v>63</v>
      </c>
      <c r="M20" s="41">
        <v>9</v>
      </c>
      <c r="N20" s="41">
        <v>13.5</v>
      </c>
      <c r="O20" s="41">
        <v>22.5</v>
      </c>
      <c r="P20" s="42">
        <f>SUM('SEPTIEMBRE 2018 IMSS'!$E20:$O20)</f>
        <v>718.27</v>
      </c>
    </row>
    <row r="21" spans="1:16" x14ac:dyDescent="0.25">
      <c r="A21" s="38" t="s">
        <v>192</v>
      </c>
      <c r="B21" s="39" t="s">
        <v>78</v>
      </c>
      <c r="C21" s="39" t="s">
        <v>233</v>
      </c>
      <c r="D21" s="39" t="s">
        <v>19</v>
      </c>
      <c r="E21" s="43">
        <v>493.27</v>
      </c>
      <c r="F21" s="43">
        <v>0</v>
      </c>
      <c r="G21" s="43">
        <v>0</v>
      </c>
      <c r="H21" s="43">
        <v>18</v>
      </c>
      <c r="I21" s="43">
        <v>36</v>
      </c>
      <c r="J21" s="43">
        <v>25.2</v>
      </c>
      <c r="K21" s="43">
        <v>37.799999999999997</v>
      </c>
      <c r="L21" s="43">
        <v>63</v>
      </c>
      <c r="M21" s="43">
        <v>9</v>
      </c>
      <c r="N21" s="43">
        <v>13.5</v>
      </c>
      <c r="O21" s="43">
        <v>22.5</v>
      </c>
      <c r="P21" s="44">
        <f>SUM('SEPTIEMBRE 2018 IMSS'!$E21:$O21)</f>
        <v>718.27</v>
      </c>
    </row>
    <row r="22" spans="1:16" x14ac:dyDescent="0.25">
      <c r="A22" s="36" t="s">
        <v>192</v>
      </c>
      <c r="B22" s="37" t="s">
        <v>78</v>
      </c>
      <c r="C22" s="37" t="s">
        <v>233</v>
      </c>
      <c r="D22" s="37" t="s">
        <v>2</v>
      </c>
      <c r="E22" s="41">
        <v>493.27</v>
      </c>
      <c r="F22" s="41">
        <v>0</v>
      </c>
      <c r="G22" s="41">
        <v>0</v>
      </c>
      <c r="H22" s="41">
        <v>18</v>
      </c>
      <c r="I22" s="41">
        <v>36</v>
      </c>
      <c r="J22" s="41">
        <v>25.2</v>
      </c>
      <c r="K22" s="41">
        <v>37.799999999999997</v>
      </c>
      <c r="L22" s="41">
        <v>63</v>
      </c>
      <c r="M22" s="41">
        <v>9</v>
      </c>
      <c r="N22" s="41">
        <v>13.5</v>
      </c>
      <c r="O22" s="41">
        <v>22.5</v>
      </c>
      <c r="P22" s="42">
        <f>SUM('SEPTIEMBRE 2018 IMSS'!$E22:$O22)</f>
        <v>718.27</v>
      </c>
    </row>
    <row r="23" spans="1:16" x14ac:dyDescent="0.25">
      <c r="A23" s="38" t="s">
        <v>192</v>
      </c>
      <c r="B23" s="39" t="s">
        <v>78</v>
      </c>
      <c r="C23" s="39" t="s">
        <v>233</v>
      </c>
      <c r="D23" s="39" t="s">
        <v>225</v>
      </c>
      <c r="E23" s="43">
        <v>230.19</v>
      </c>
      <c r="F23" s="43">
        <v>0</v>
      </c>
      <c r="G23" s="43">
        <v>0</v>
      </c>
      <c r="H23" s="43">
        <v>8.4</v>
      </c>
      <c r="I23" s="43">
        <v>16.8</v>
      </c>
      <c r="J23" s="43">
        <v>11.76</v>
      </c>
      <c r="K23" s="43">
        <v>17.64</v>
      </c>
      <c r="L23" s="43">
        <v>29.4</v>
      </c>
      <c r="M23" s="43">
        <v>4.2</v>
      </c>
      <c r="N23" s="43">
        <v>6.3</v>
      </c>
      <c r="O23" s="43">
        <v>10.5</v>
      </c>
      <c r="P23" s="44">
        <f>SUM('SEPTIEMBRE 2018 IMSS'!$E23:$O23)</f>
        <v>335.19</v>
      </c>
    </row>
    <row r="24" spans="1:16" x14ac:dyDescent="0.25">
      <c r="A24" s="36" t="s">
        <v>192</v>
      </c>
      <c r="B24" s="37" t="s">
        <v>78</v>
      </c>
      <c r="C24" s="37" t="s">
        <v>233</v>
      </c>
      <c r="D24" s="37" t="s">
        <v>31</v>
      </c>
      <c r="E24" s="41">
        <v>493.27</v>
      </c>
      <c r="F24" s="41">
        <v>0</v>
      </c>
      <c r="G24" s="41">
        <v>0</v>
      </c>
      <c r="H24" s="41">
        <v>18</v>
      </c>
      <c r="I24" s="41">
        <v>36</v>
      </c>
      <c r="J24" s="41">
        <v>25.2</v>
      </c>
      <c r="K24" s="41">
        <v>37.799999999999997</v>
      </c>
      <c r="L24" s="41">
        <v>63</v>
      </c>
      <c r="M24" s="41">
        <v>9</v>
      </c>
      <c r="N24" s="41">
        <v>13.5</v>
      </c>
      <c r="O24" s="41">
        <v>22.5</v>
      </c>
      <c r="P24" s="42">
        <f>SUM('SEPTIEMBRE 2018 IMSS'!$E24:$O24)</f>
        <v>718.27</v>
      </c>
    </row>
    <row r="25" spans="1:16" x14ac:dyDescent="0.25">
      <c r="A25" s="38" t="s">
        <v>192</v>
      </c>
      <c r="B25" s="39" t="s">
        <v>78</v>
      </c>
      <c r="C25" s="39" t="s">
        <v>233</v>
      </c>
      <c r="D25" s="39" t="s">
        <v>32</v>
      </c>
      <c r="E25" s="43">
        <v>493.27</v>
      </c>
      <c r="F25" s="43">
        <v>0</v>
      </c>
      <c r="G25" s="43">
        <v>0</v>
      </c>
      <c r="H25" s="43">
        <v>18</v>
      </c>
      <c r="I25" s="43">
        <v>36</v>
      </c>
      <c r="J25" s="43">
        <v>25.2</v>
      </c>
      <c r="K25" s="43">
        <v>37.799999999999997</v>
      </c>
      <c r="L25" s="43">
        <v>63</v>
      </c>
      <c r="M25" s="43">
        <v>9</v>
      </c>
      <c r="N25" s="43">
        <v>13.5</v>
      </c>
      <c r="O25" s="43">
        <v>22.5</v>
      </c>
      <c r="P25" s="44">
        <f>SUM('SEPTIEMBRE 2018 IMSS'!$E25:$O25)</f>
        <v>718.27</v>
      </c>
    </row>
    <row r="26" spans="1:16" x14ac:dyDescent="0.25">
      <c r="A26" s="36" t="s">
        <v>192</v>
      </c>
      <c r="B26" s="37" t="s">
        <v>78</v>
      </c>
      <c r="C26" s="37" t="s">
        <v>233</v>
      </c>
      <c r="D26" s="37" t="s">
        <v>63</v>
      </c>
      <c r="E26" s="41">
        <v>493.27</v>
      </c>
      <c r="F26" s="41">
        <v>0</v>
      </c>
      <c r="G26" s="41">
        <v>0</v>
      </c>
      <c r="H26" s="41">
        <v>13.85</v>
      </c>
      <c r="I26" s="41">
        <v>27.71</v>
      </c>
      <c r="J26" s="41">
        <v>19.399999999999999</v>
      </c>
      <c r="K26" s="41">
        <v>29.09</v>
      </c>
      <c r="L26" s="41">
        <v>48.49</v>
      </c>
      <c r="M26" s="41">
        <v>6.93</v>
      </c>
      <c r="N26" s="41">
        <v>10.39</v>
      </c>
      <c r="O26" s="41">
        <v>17.32</v>
      </c>
      <c r="P26" s="42">
        <f>SUM('SEPTIEMBRE 2018 IMSS'!$E26:$O26)</f>
        <v>666.45</v>
      </c>
    </row>
    <row r="27" spans="1:16" x14ac:dyDescent="0.25">
      <c r="A27" s="38" t="s">
        <v>192</v>
      </c>
      <c r="B27" s="39" t="s">
        <v>78</v>
      </c>
      <c r="C27" s="39" t="s">
        <v>233</v>
      </c>
      <c r="D27" s="39" t="s">
        <v>224</v>
      </c>
      <c r="E27" s="43">
        <v>279.52</v>
      </c>
      <c r="F27" s="43">
        <v>0</v>
      </c>
      <c r="G27" s="43">
        <v>0</v>
      </c>
      <c r="H27" s="43">
        <v>10.199999999999999</v>
      </c>
      <c r="I27" s="43">
        <v>20.399999999999999</v>
      </c>
      <c r="J27" s="43">
        <v>14.28</v>
      </c>
      <c r="K27" s="43">
        <v>21.42</v>
      </c>
      <c r="L27" s="43">
        <v>35.700000000000003</v>
      </c>
      <c r="M27" s="43">
        <v>5.0999999999999996</v>
      </c>
      <c r="N27" s="43">
        <v>7.65</v>
      </c>
      <c r="O27" s="43">
        <v>12.75</v>
      </c>
      <c r="P27" s="44">
        <f>SUM('SEPTIEMBRE 2018 IMSS'!$E27:$O27)</f>
        <v>407.01999999999992</v>
      </c>
    </row>
    <row r="28" spans="1:16" x14ac:dyDescent="0.25">
      <c r="A28" s="36" t="s">
        <v>192</v>
      </c>
      <c r="B28" s="37" t="s">
        <v>78</v>
      </c>
      <c r="C28" s="37" t="s">
        <v>233</v>
      </c>
      <c r="D28" s="37" t="s">
        <v>9</v>
      </c>
      <c r="E28" s="41">
        <v>493.27</v>
      </c>
      <c r="F28" s="41">
        <v>0</v>
      </c>
      <c r="G28" s="41">
        <v>0</v>
      </c>
      <c r="H28" s="41">
        <v>14.66</v>
      </c>
      <c r="I28" s="41">
        <v>29.33</v>
      </c>
      <c r="J28" s="41">
        <v>20.53</v>
      </c>
      <c r="K28" s="41">
        <v>30.79</v>
      </c>
      <c r="L28" s="41">
        <v>51.32</v>
      </c>
      <c r="M28" s="41">
        <v>7.33</v>
      </c>
      <c r="N28" s="41">
        <v>11</v>
      </c>
      <c r="O28" s="41">
        <v>18.329999999999998</v>
      </c>
      <c r="P28" s="42">
        <f>SUM('SEPTIEMBRE 2018 IMSS'!$E28:$O28)</f>
        <v>676.56000000000006</v>
      </c>
    </row>
    <row r="29" spans="1:16" x14ac:dyDescent="0.25">
      <c r="A29" s="38" t="s">
        <v>192</v>
      </c>
      <c r="B29" s="39" t="s">
        <v>78</v>
      </c>
      <c r="C29" s="39" t="s">
        <v>233</v>
      </c>
      <c r="D29" s="39" t="s">
        <v>5</v>
      </c>
      <c r="E29" s="43">
        <v>493.27</v>
      </c>
      <c r="F29" s="43">
        <v>0</v>
      </c>
      <c r="G29" s="43">
        <v>0</v>
      </c>
      <c r="H29" s="43">
        <v>15.56</v>
      </c>
      <c r="I29" s="43">
        <v>31.12</v>
      </c>
      <c r="J29" s="43">
        <v>21.78</v>
      </c>
      <c r="K29" s="43">
        <v>32.67</v>
      </c>
      <c r="L29" s="43">
        <v>54.46</v>
      </c>
      <c r="M29" s="43">
        <v>7.78</v>
      </c>
      <c r="N29" s="43">
        <v>11.67</v>
      </c>
      <c r="O29" s="43">
        <v>19.45</v>
      </c>
      <c r="P29" s="44">
        <f>SUM('SEPTIEMBRE 2018 IMSS'!$E29:$O29)</f>
        <v>687.75999999999988</v>
      </c>
    </row>
    <row r="30" spans="1:16" x14ac:dyDescent="0.25">
      <c r="A30" s="36" t="s">
        <v>192</v>
      </c>
      <c r="B30" s="37" t="s">
        <v>78</v>
      </c>
      <c r="C30" s="37" t="s">
        <v>233</v>
      </c>
      <c r="D30" s="37" t="s">
        <v>28</v>
      </c>
      <c r="E30" s="41">
        <v>213.75</v>
      </c>
      <c r="F30" s="41">
        <v>0</v>
      </c>
      <c r="G30" s="41">
        <v>0</v>
      </c>
      <c r="H30" s="41">
        <v>7.8</v>
      </c>
      <c r="I30" s="41">
        <v>15.6</v>
      </c>
      <c r="J30" s="41">
        <v>10.92</v>
      </c>
      <c r="K30" s="41">
        <v>16.38</v>
      </c>
      <c r="L30" s="41">
        <v>27.3</v>
      </c>
      <c r="M30" s="41">
        <v>3.9</v>
      </c>
      <c r="N30" s="41">
        <v>5.85</v>
      </c>
      <c r="O30" s="41">
        <v>9.75</v>
      </c>
      <c r="P30" s="42">
        <f>SUM('SEPTIEMBRE 2018 IMSS'!$E30:$O30)</f>
        <v>311.25</v>
      </c>
    </row>
    <row r="31" spans="1:16" x14ac:dyDescent="0.25">
      <c r="A31" s="38" t="s">
        <v>192</v>
      </c>
      <c r="B31" s="39" t="s">
        <v>78</v>
      </c>
      <c r="C31" s="39" t="s">
        <v>233</v>
      </c>
      <c r="D31" s="39" t="s">
        <v>218</v>
      </c>
      <c r="E31" s="43">
        <v>493.27</v>
      </c>
      <c r="F31" s="43">
        <v>0</v>
      </c>
      <c r="G31" s="43">
        <v>0</v>
      </c>
      <c r="H31" s="43">
        <v>13.85</v>
      </c>
      <c r="I31" s="43">
        <v>27.71</v>
      </c>
      <c r="J31" s="43">
        <v>19.399999999999999</v>
      </c>
      <c r="K31" s="43">
        <v>29.09</v>
      </c>
      <c r="L31" s="43">
        <v>48.49</v>
      </c>
      <c r="M31" s="43">
        <v>6.93</v>
      </c>
      <c r="N31" s="43">
        <v>10.39</v>
      </c>
      <c r="O31" s="43">
        <v>17.32</v>
      </c>
      <c r="P31" s="44">
        <f>SUM('SEPTIEMBRE 2018 IMSS'!$E31:$O31)</f>
        <v>666.45</v>
      </c>
    </row>
    <row r="32" spans="1:16" x14ac:dyDescent="0.25">
      <c r="A32" s="36" t="s">
        <v>192</v>
      </c>
      <c r="B32" s="37" t="s">
        <v>78</v>
      </c>
      <c r="C32" s="37" t="s">
        <v>233</v>
      </c>
      <c r="D32" s="37" t="s">
        <v>35</v>
      </c>
      <c r="E32" s="41">
        <v>493.27</v>
      </c>
      <c r="F32" s="41">
        <v>0</v>
      </c>
      <c r="G32" s="41">
        <v>0</v>
      </c>
      <c r="H32" s="41">
        <v>18</v>
      </c>
      <c r="I32" s="41">
        <v>36</v>
      </c>
      <c r="J32" s="41">
        <v>25.2</v>
      </c>
      <c r="K32" s="41">
        <v>37.799999999999997</v>
      </c>
      <c r="L32" s="41">
        <v>63</v>
      </c>
      <c r="M32" s="41">
        <v>9</v>
      </c>
      <c r="N32" s="41">
        <v>13.5</v>
      </c>
      <c r="O32" s="41">
        <v>22.5</v>
      </c>
      <c r="P32" s="42">
        <f>SUM('SEPTIEMBRE 2018 IMSS'!$E32:$O32)</f>
        <v>718.27</v>
      </c>
    </row>
    <row r="33" spans="1:16" x14ac:dyDescent="0.25">
      <c r="A33" s="38" t="s">
        <v>192</v>
      </c>
      <c r="B33" s="39" t="s">
        <v>78</v>
      </c>
      <c r="C33" s="39" t="s">
        <v>233</v>
      </c>
      <c r="D33" s="39" t="s">
        <v>43</v>
      </c>
      <c r="E33" s="43">
        <v>493.27</v>
      </c>
      <c r="F33" s="43">
        <v>0</v>
      </c>
      <c r="G33" s="43">
        <v>0</v>
      </c>
      <c r="H33" s="43">
        <v>18</v>
      </c>
      <c r="I33" s="43">
        <v>36</v>
      </c>
      <c r="J33" s="43">
        <v>25.2</v>
      </c>
      <c r="K33" s="43">
        <v>37.799999999999997</v>
      </c>
      <c r="L33" s="43">
        <v>63</v>
      </c>
      <c r="M33" s="43">
        <v>9</v>
      </c>
      <c r="N33" s="43">
        <v>13.5</v>
      </c>
      <c r="O33" s="43">
        <v>22.5</v>
      </c>
      <c r="P33" s="44">
        <f>SUM('SEPTIEMBRE 2018 IMSS'!$E33:$O33)</f>
        <v>718.27</v>
      </c>
    </row>
    <row r="34" spans="1:16" x14ac:dyDescent="0.25">
      <c r="A34" s="36" t="s">
        <v>192</v>
      </c>
      <c r="B34" s="37" t="s">
        <v>78</v>
      </c>
      <c r="C34" s="37" t="s">
        <v>233</v>
      </c>
      <c r="D34" s="37" t="s">
        <v>16</v>
      </c>
      <c r="E34" s="41">
        <v>493.27</v>
      </c>
      <c r="F34" s="41">
        <v>0</v>
      </c>
      <c r="G34" s="41">
        <v>0</v>
      </c>
      <c r="H34" s="41">
        <v>14.66</v>
      </c>
      <c r="I34" s="41">
        <v>29.33</v>
      </c>
      <c r="J34" s="41">
        <v>20.53</v>
      </c>
      <c r="K34" s="41">
        <v>30.79</v>
      </c>
      <c r="L34" s="41">
        <v>51.32</v>
      </c>
      <c r="M34" s="41">
        <v>7.33</v>
      </c>
      <c r="N34" s="41">
        <v>11</v>
      </c>
      <c r="O34" s="41">
        <v>18.329999999999998</v>
      </c>
      <c r="P34" s="42">
        <f>SUM('SEPTIEMBRE 2018 IMSS'!$E34:$O34)</f>
        <v>676.56000000000006</v>
      </c>
    </row>
    <row r="35" spans="1:16" x14ac:dyDescent="0.25">
      <c r="A35" s="38" t="s">
        <v>192</v>
      </c>
      <c r="B35" s="39" t="s">
        <v>78</v>
      </c>
      <c r="C35" s="39" t="s">
        <v>233</v>
      </c>
      <c r="D35" s="39" t="s">
        <v>226</v>
      </c>
      <c r="E35" s="43">
        <v>115.1</v>
      </c>
      <c r="F35" s="43">
        <v>0</v>
      </c>
      <c r="G35" s="43">
        <v>0</v>
      </c>
      <c r="H35" s="43">
        <v>3.23</v>
      </c>
      <c r="I35" s="43">
        <v>6.47</v>
      </c>
      <c r="J35" s="43">
        <v>4.53</v>
      </c>
      <c r="K35" s="43">
        <v>6.79</v>
      </c>
      <c r="L35" s="43">
        <v>11.31</v>
      </c>
      <c r="M35" s="43">
        <v>1.62</v>
      </c>
      <c r="N35" s="43">
        <v>2.42</v>
      </c>
      <c r="O35" s="43">
        <v>4.04</v>
      </c>
      <c r="P35" s="44">
        <f>SUM('SEPTIEMBRE 2018 IMSS'!$E35:$O35)</f>
        <v>155.50999999999996</v>
      </c>
    </row>
    <row r="36" spans="1:16" x14ac:dyDescent="0.25">
      <c r="A36" s="36" t="s">
        <v>192</v>
      </c>
      <c r="B36" s="37" t="s">
        <v>78</v>
      </c>
      <c r="C36" s="37" t="s">
        <v>233</v>
      </c>
      <c r="D36" s="37" t="s">
        <v>226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>
        <f>SUM('SEPTIEMBRE 2018 IMSS'!$E36:$O36)</f>
        <v>0</v>
      </c>
    </row>
    <row r="37" spans="1:16" x14ac:dyDescent="0.25">
      <c r="A37" s="38" t="s">
        <v>192</v>
      </c>
      <c r="B37" s="39" t="s">
        <v>78</v>
      </c>
      <c r="C37" s="39" t="s">
        <v>233</v>
      </c>
      <c r="D37" s="39" t="s">
        <v>17</v>
      </c>
      <c r="E37" s="43">
        <v>493.27</v>
      </c>
      <c r="F37" s="43">
        <v>0</v>
      </c>
      <c r="G37" s="43">
        <v>0</v>
      </c>
      <c r="H37" s="43">
        <v>13.85</v>
      </c>
      <c r="I37" s="43">
        <v>27.71</v>
      </c>
      <c r="J37" s="43">
        <v>19.39</v>
      </c>
      <c r="K37" s="43">
        <v>29.09</v>
      </c>
      <c r="L37" s="43">
        <v>48.48</v>
      </c>
      <c r="M37" s="43">
        <v>6.93</v>
      </c>
      <c r="N37" s="43">
        <v>10.39</v>
      </c>
      <c r="O37" s="43">
        <v>17.32</v>
      </c>
      <c r="P37" s="44">
        <f>SUM('SEPTIEMBRE 2018 IMSS'!$E37:$O37)</f>
        <v>666.43000000000006</v>
      </c>
    </row>
    <row r="38" spans="1:16" x14ac:dyDescent="0.25">
      <c r="A38" s="36" t="s">
        <v>192</v>
      </c>
      <c r="B38" s="37" t="s">
        <v>78</v>
      </c>
      <c r="C38" s="37" t="s">
        <v>233</v>
      </c>
      <c r="D38" s="37" t="s">
        <v>24</v>
      </c>
      <c r="E38" s="41">
        <v>493.27</v>
      </c>
      <c r="F38" s="41">
        <v>0</v>
      </c>
      <c r="G38" s="41">
        <v>0</v>
      </c>
      <c r="H38" s="41">
        <v>18</v>
      </c>
      <c r="I38" s="41">
        <v>36</v>
      </c>
      <c r="J38" s="41">
        <v>25.2</v>
      </c>
      <c r="K38" s="41">
        <v>37.799999999999997</v>
      </c>
      <c r="L38" s="41">
        <v>63</v>
      </c>
      <c r="M38" s="41">
        <v>9</v>
      </c>
      <c r="N38" s="41">
        <v>13.5</v>
      </c>
      <c r="O38" s="41">
        <v>22.5</v>
      </c>
      <c r="P38" s="42">
        <f>SUM('SEPTIEMBRE 2018 IMSS'!$E38:$O38)</f>
        <v>718.27</v>
      </c>
    </row>
    <row r="39" spans="1:16" x14ac:dyDescent="0.25">
      <c r="A39" s="38" t="s">
        <v>192</v>
      </c>
      <c r="B39" s="39" t="s">
        <v>78</v>
      </c>
      <c r="C39" s="39" t="s">
        <v>233</v>
      </c>
      <c r="D39" s="39" t="s">
        <v>12</v>
      </c>
      <c r="E39" s="43">
        <v>493.27</v>
      </c>
      <c r="F39" s="43">
        <v>184.21</v>
      </c>
      <c r="G39" s="43">
        <v>66.989999999999995</v>
      </c>
      <c r="H39" s="43">
        <v>120</v>
      </c>
      <c r="I39" s="43">
        <v>240.01</v>
      </c>
      <c r="J39" s="43">
        <v>168</v>
      </c>
      <c r="K39" s="43">
        <v>252.01</v>
      </c>
      <c r="L39" s="43">
        <v>420.01</v>
      </c>
      <c r="M39" s="43">
        <v>60</v>
      </c>
      <c r="N39" s="43">
        <v>90</v>
      </c>
      <c r="O39" s="43">
        <v>150</v>
      </c>
      <c r="P39" s="44">
        <f>SUM('SEPTIEMBRE 2018 IMSS'!$E39:$O39)</f>
        <v>2244.5</v>
      </c>
    </row>
    <row r="40" spans="1:16" x14ac:dyDescent="0.25">
      <c r="A40" s="36" t="s">
        <v>192</v>
      </c>
      <c r="B40" s="37" t="s">
        <v>78</v>
      </c>
      <c r="C40" s="37" t="s">
        <v>233</v>
      </c>
      <c r="D40" s="37" t="s">
        <v>53</v>
      </c>
      <c r="E40" s="41">
        <v>493.27</v>
      </c>
      <c r="F40" s="41">
        <v>0</v>
      </c>
      <c r="G40" s="41">
        <v>0</v>
      </c>
      <c r="H40" s="41">
        <v>18</v>
      </c>
      <c r="I40" s="41">
        <v>36</v>
      </c>
      <c r="J40" s="41">
        <v>25.2</v>
      </c>
      <c r="K40" s="41">
        <v>37.799999999999997</v>
      </c>
      <c r="L40" s="41">
        <v>63</v>
      </c>
      <c r="M40" s="41">
        <v>9</v>
      </c>
      <c r="N40" s="41">
        <v>13.5</v>
      </c>
      <c r="O40" s="41">
        <v>22.5</v>
      </c>
      <c r="P40" s="42">
        <f>SUM('SEPTIEMBRE 2018 IMSS'!$E40:$O40)</f>
        <v>718.27</v>
      </c>
    </row>
    <row r="41" spans="1:16" x14ac:dyDescent="0.25">
      <c r="A41" s="38" t="s">
        <v>192</v>
      </c>
      <c r="B41" s="39" t="s">
        <v>78</v>
      </c>
      <c r="C41" s="39" t="s">
        <v>233</v>
      </c>
      <c r="D41" s="39" t="s">
        <v>7</v>
      </c>
      <c r="E41" s="43">
        <v>493.27</v>
      </c>
      <c r="F41" s="43">
        <v>0</v>
      </c>
      <c r="G41" s="43">
        <v>0</v>
      </c>
      <c r="H41" s="43">
        <v>18</v>
      </c>
      <c r="I41" s="43">
        <v>36</v>
      </c>
      <c r="J41" s="43">
        <v>25.2</v>
      </c>
      <c r="K41" s="43">
        <v>37.799999999999997</v>
      </c>
      <c r="L41" s="43">
        <v>63</v>
      </c>
      <c r="M41" s="43">
        <v>9</v>
      </c>
      <c r="N41" s="43">
        <v>13.5</v>
      </c>
      <c r="O41" s="43">
        <v>22.5</v>
      </c>
      <c r="P41" s="44">
        <f>SUM('SEPTIEMBRE 2018 IMSS'!$E41:$O41)</f>
        <v>718.27</v>
      </c>
    </row>
    <row r="42" spans="1:16" x14ac:dyDescent="0.25">
      <c r="A42" s="36" t="s">
        <v>192</v>
      </c>
      <c r="B42" s="37" t="s">
        <v>78</v>
      </c>
      <c r="C42" s="37" t="s">
        <v>233</v>
      </c>
      <c r="D42" s="37" t="s">
        <v>4</v>
      </c>
      <c r="E42" s="41">
        <v>493.27</v>
      </c>
      <c r="F42" s="41">
        <v>0</v>
      </c>
      <c r="G42" s="41">
        <v>0</v>
      </c>
      <c r="H42" s="41">
        <v>18</v>
      </c>
      <c r="I42" s="41">
        <v>36</v>
      </c>
      <c r="J42" s="41">
        <v>25.2</v>
      </c>
      <c r="K42" s="41">
        <v>37.799999999999997</v>
      </c>
      <c r="L42" s="41">
        <v>63</v>
      </c>
      <c r="M42" s="41">
        <v>9</v>
      </c>
      <c r="N42" s="41">
        <v>13.5</v>
      </c>
      <c r="O42" s="41">
        <v>22.5</v>
      </c>
      <c r="P42" s="42">
        <f>SUM('SEPTIEMBRE 2018 IMSS'!$E42:$O42)</f>
        <v>718.27</v>
      </c>
    </row>
    <row r="43" spans="1:16" x14ac:dyDescent="0.25">
      <c r="A43" s="38" t="s">
        <v>192</v>
      </c>
      <c r="B43" s="39" t="s">
        <v>78</v>
      </c>
      <c r="C43" s="39" t="s">
        <v>233</v>
      </c>
      <c r="D43" s="39" t="s">
        <v>21</v>
      </c>
      <c r="E43" s="43">
        <v>493.27</v>
      </c>
      <c r="F43" s="43">
        <v>0</v>
      </c>
      <c r="G43" s="43">
        <v>0</v>
      </c>
      <c r="H43" s="43">
        <v>18</v>
      </c>
      <c r="I43" s="43">
        <v>36</v>
      </c>
      <c r="J43" s="43">
        <v>25.2</v>
      </c>
      <c r="K43" s="43">
        <v>37.799999999999997</v>
      </c>
      <c r="L43" s="43">
        <v>63</v>
      </c>
      <c r="M43" s="43">
        <v>9</v>
      </c>
      <c r="N43" s="43">
        <v>13.5</v>
      </c>
      <c r="O43" s="43">
        <v>22.5</v>
      </c>
      <c r="P43" s="44">
        <f>SUM('SEPTIEMBRE 2018 IMSS'!$E43:$O43)</f>
        <v>718.27</v>
      </c>
    </row>
    <row r="44" spans="1:16" x14ac:dyDescent="0.25">
      <c r="A44" s="36" t="s">
        <v>192</v>
      </c>
      <c r="B44" s="37" t="s">
        <v>78</v>
      </c>
      <c r="C44" s="37" t="s">
        <v>233</v>
      </c>
      <c r="D44" s="37" t="s">
        <v>215</v>
      </c>
      <c r="E44" s="41">
        <v>493.27</v>
      </c>
      <c r="F44" s="41">
        <v>0</v>
      </c>
      <c r="G44" s="41">
        <v>0</v>
      </c>
      <c r="H44" s="41">
        <v>13.85</v>
      </c>
      <c r="I44" s="41">
        <v>27.71</v>
      </c>
      <c r="J44" s="41">
        <v>19.399999999999999</v>
      </c>
      <c r="K44" s="41">
        <v>29.09</v>
      </c>
      <c r="L44" s="41">
        <v>48.49</v>
      </c>
      <c r="M44" s="41">
        <v>6.93</v>
      </c>
      <c r="N44" s="41">
        <v>10.39</v>
      </c>
      <c r="O44" s="41">
        <v>17.32</v>
      </c>
      <c r="P44" s="42">
        <f>SUM('SEPTIEMBRE 2018 IMSS'!$E44:$O44)</f>
        <v>666.45</v>
      </c>
    </row>
    <row r="45" spans="1:16" x14ac:dyDescent="0.25">
      <c r="A45" s="38" t="s">
        <v>192</v>
      </c>
      <c r="B45" s="39" t="s">
        <v>78</v>
      </c>
      <c r="C45" s="39" t="s">
        <v>233</v>
      </c>
      <c r="D45" s="39" t="s">
        <v>1</v>
      </c>
      <c r="E45" s="43">
        <v>493.27</v>
      </c>
      <c r="F45" s="43">
        <v>0</v>
      </c>
      <c r="G45" s="43">
        <v>0</v>
      </c>
      <c r="H45" s="43">
        <v>13.85</v>
      </c>
      <c r="I45" s="43">
        <v>27.71</v>
      </c>
      <c r="J45" s="43">
        <v>19.39</v>
      </c>
      <c r="K45" s="43">
        <v>29.09</v>
      </c>
      <c r="L45" s="43">
        <v>48.48</v>
      </c>
      <c r="M45" s="43">
        <v>6.93</v>
      </c>
      <c r="N45" s="43">
        <v>10.39</v>
      </c>
      <c r="O45" s="43">
        <v>17.32</v>
      </c>
      <c r="P45" s="44">
        <f>SUM('SEPTIEMBRE 2018 IMSS'!$E45:$O45)</f>
        <v>666.43000000000006</v>
      </c>
    </row>
    <row r="46" spans="1:16" x14ac:dyDescent="0.25">
      <c r="A46" s="36" t="s">
        <v>192</v>
      </c>
      <c r="B46" s="37" t="s">
        <v>78</v>
      </c>
      <c r="C46" s="37" t="s">
        <v>233</v>
      </c>
      <c r="D46" s="37" t="s">
        <v>15</v>
      </c>
      <c r="E46" s="41">
        <v>493.27</v>
      </c>
      <c r="F46" s="41">
        <v>0</v>
      </c>
      <c r="G46" s="41">
        <v>0</v>
      </c>
      <c r="H46" s="41">
        <v>13.85</v>
      </c>
      <c r="I46" s="41">
        <v>27.71</v>
      </c>
      <c r="J46" s="41">
        <v>19.39</v>
      </c>
      <c r="K46" s="41">
        <v>29.09</v>
      </c>
      <c r="L46" s="41">
        <v>48.48</v>
      </c>
      <c r="M46" s="41">
        <v>6.93</v>
      </c>
      <c r="N46" s="41">
        <v>10.39</v>
      </c>
      <c r="O46" s="41">
        <v>17.32</v>
      </c>
      <c r="P46" s="42">
        <f>SUM('SEPTIEMBRE 2018 IMSS'!$E46:$O46)</f>
        <v>666.43000000000006</v>
      </c>
    </row>
    <row r="47" spans="1:16" x14ac:dyDescent="0.25">
      <c r="A47" s="38" t="s">
        <v>192</v>
      </c>
      <c r="B47" s="39" t="s">
        <v>78</v>
      </c>
      <c r="C47" s="39" t="s">
        <v>233</v>
      </c>
      <c r="D47" s="39" t="s">
        <v>14</v>
      </c>
      <c r="E47" s="43">
        <v>493.27</v>
      </c>
      <c r="F47" s="43">
        <v>0</v>
      </c>
      <c r="G47" s="43">
        <v>0</v>
      </c>
      <c r="H47" s="43">
        <v>18</v>
      </c>
      <c r="I47" s="43">
        <v>36</v>
      </c>
      <c r="J47" s="43">
        <v>25.2</v>
      </c>
      <c r="K47" s="43">
        <v>37.799999999999997</v>
      </c>
      <c r="L47" s="43">
        <v>63</v>
      </c>
      <c r="M47" s="43">
        <v>9</v>
      </c>
      <c r="N47" s="43">
        <v>13.5</v>
      </c>
      <c r="O47" s="43">
        <v>22.5</v>
      </c>
      <c r="P47" s="44">
        <f>SUM('SEPTIEMBRE 2018 IMSS'!$E47:$O47)</f>
        <v>718.27</v>
      </c>
    </row>
    <row r="48" spans="1:16" x14ac:dyDescent="0.25">
      <c r="A48" s="36" t="s">
        <v>192</v>
      </c>
      <c r="B48" s="37" t="s">
        <v>78</v>
      </c>
      <c r="C48" s="37" t="s">
        <v>233</v>
      </c>
      <c r="D48" s="37" t="s">
        <v>10</v>
      </c>
      <c r="E48" s="41">
        <v>493.27</v>
      </c>
      <c r="F48" s="41">
        <v>0</v>
      </c>
      <c r="G48" s="41">
        <v>0</v>
      </c>
      <c r="H48" s="41">
        <v>18</v>
      </c>
      <c r="I48" s="41">
        <v>36</v>
      </c>
      <c r="J48" s="41">
        <v>25.2</v>
      </c>
      <c r="K48" s="41">
        <v>37.799999999999997</v>
      </c>
      <c r="L48" s="41">
        <v>63</v>
      </c>
      <c r="M48" s="41">
        <v>9</v>
      </c>
      <c r="N48" s="41">
        <v>13.5</v>
      </c>
      <c r="O48" s="41">
        <v>22.5</v>
      </c>
      <c r="P48" s="42">
        <f>SUM('SEPTIEMBRE 2018 IMSS'!$E48:$O48)</f>
        <v>718.27</v>
      </c>
    </row>
    <row r="49" spans="1:16" x14ac:dyDescent="0.25">
      <c r="A49" s="38" t="s">
        <v>192</v>
      </c>
      <c r="B49" s="39" t="s">
        <v>78</v>
      </c>
      <c r="C49" s="39" t="s">
        <v>233</v>
      </c>
      <c r="D49" s="39" t="s">
        <v>222</v>
      </c>
      <c r="E49" s="43">
        <v>197.31</v>
      </c>
      <c r="F49" s="43">
        <v>0</v>
      </c>
      <c r="G49" s="43">
        <v>0</v>
      </c>
      <c r="H49" s="43">
        <v>5.54</v>
      </c>
      <c r="I49" s="43">
        <v>11.08</v>
      </c>
      <c r="J49" s="43">
        <v>7.76</v>
      </c>
      <c r="K49" s="43">
        <v>11.64</v>
      </c>
      <c r="L49" s="43">
        <v>19.399999999999999</v>
      </c>
      <c r="M49" s="43">
        <v>2.77</v>
      </c>
      <c r="N49" s="43">
        <v>4.16</v>
      </c>
      <c r="O49" s="43">
        <v>6.93</v>
      </c>
      <c r="P49" s="44">
        <f>SUM('SEPTIEMBRE 2018 IMSS'!$E49:$O49)</f>
        <v>266.59000000000003</v>
      </c>
    </row>
    <row r="50" spans="1:16" x14ac:dyDescent="0.25">
      <c r="A50" s="36" t="s">
        <v>192</v>
      </c>
      <c r="B50" s="37" t="s">
        <v>78</v>
      </c>
      <c r="C50" s="37" t="s">
        <v>233</v>
      </c>
      <c r="D50" s="37" t="s">
        <v>222</v>
      </c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2">
        <f>SUM('SEPTIEMBRE 2018 IMSS'!$E50:$O50)</f>
        <v>0</v>
      </c>
    </row>
    <row r="51" spans="1:16" x14ac:dyDescent="0.25">
      <c r="A51" s="38" t="s">
        <v>192</v>
      </c>
      <c r="B51" s="39" t="s">
        <v>78</v>
      </c>
      <c r="C51" s="39" t="s">
        <v>233</v>
      </c>
      <c r="D51" s="39" t="s">
        <v>62</v>
      </c>
      <c r="E51" s="43">
        <v>279.52</v>
      </c>
      <c r="F51" s="43">
        <v>0</v>
      </c>
      <c r="G51" s="43">
        <v>0</v>
      </c>
      <c r="H51" s="43">
        <v>7.85</v>
      </c>
      <c r="I51" s="43">
        <v>15.7</v>
      </c>
      <c r="J51" s="43">
        <v>10.99</v>
      </c>
      <c r="K51" s="43">
        <v>16.489999999999998</v>
      </c>
      <c r="L51" s="43">
        <v>27.48</v>
      </c>
      <c r="M51" s="43">
        <v>3.93</v>
      </c>
      <c r="N51" s="43">
        <v>5.89</v>
      </c>
      <c r="O51" s="43">
        <v>9.81</v>
      </c>
      <c r="P51" s="44">
        <f>SUM('SEPTIEMBRE 2018 IMSS'!$E51:$O51)</f>
        <v>377.66</v>
      </c>
    </row>
    <row r="52" spans="1:16" x14ac:dyDescent="0.25">
      <c r="A52" s="36" t="s">
        <v>192</v>
      </c>
      <c r="B52" s="37" t="s">
        <v>78</v>
      </c>
      <c r="C52" s="37" t="s">
        <v>233</v>
      </c>
      <c r="D52" s="37" t="s">
        <v>62</v>
      </c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>
        <f>SUM('SEPTIEMBRE 2018 IMSS'!$E52:$O52)</f>
        <v>0</v>
      </c>
    </row>
    <row r="53" spans="1:16" x14ac:dyDescent="0.25">
      <c r="A53" s="38" t="s">
        <v>192</v>
      </c>
      <c r="B53" s="39" t="s">
        <v>78</v>
      </c>
      <c r="C53" s="39" t="s">
        <v>233</v>
      </c>
      <c r="D53" s="39" t="s">
        <v>8</v>
      </c>
      <c r="E53" s="43">
        <v>493.27</v>
      </c>
      <c r="F53" s="43">
        <v>0</v>
      </c>
      <c r="G53" s="43">
        <v>0</v>
      </c>
      <c r="H53" s="43">
        <v>18</v>
      </c>
      <c r="I53" s="43">
        <v>36</v>
      </c>
      <c r="J53" s="43">
        <v>25.2</v>
      </c>
      <c r="K53" s="43">
        <v>37.799999999999997</v>
      </c>
      <c r="L53" s="43">
        <v>63</v>
      </c>
      <c r="M53" s="43">
        <v>9</v>
      </c>
      <c r="N53" s="43">
        <v>13.5</v>
      </c>
      <c r="O53" s="43">
        <v>22.5</v>
      </c>
      <c r="P53" s="44">
        <f>SUM('SEPTIEMBRE 2018 IMSS'!$E53:$O53)</f>
        <v>718.27</v>
      </c>
    </row>
    <row r="54" spans="1:16" x14ac:dyDescent="0.25">
      <c r="A54" s="36" t="s">
        <v>192</v>
      </c>
      <c r="B54" s="37" t="s">
        <v>78</v>
      </c>
      <c r="C54" s="37" t="s">
        <v>233</v>
      </c>
      <c r="D54" s="37" t="s">
        <v>228</v>
      </c>
      <c r="E54" s="41">
        <v>65.77</v>
      </c>
      <c r="F54" s="41">
        <v>0</v>
      </c>
      <c r="G54" s="41">
        <v>0</v>
      </c>
      <c r="H54" s="41">
        <v>1.85</v>
      </c>
      <c r="I54" s="41">
        <v>3.69</v>
      </c>
      <c r="J54" s="41">
        <v>2.59</v>
      </c>
      <c r="K54" s="41">
        <v>3.88</v>
      </c>
      <c r="L54" s="41">
        <v>6.47</v>
      </c>
      <c r="M54" s="41">
        <v>0.92</v>
      </c>
      <c r="N54" s="41">
        <v>1.39</v>
      </c>
      <c r="O54" s="41">
        <v>2.31</v>
      </c>
      <c r="P54" s="42">
        <f>SUM('SEPTIEMBRE 2018 IMSS'!$E54:$O54)</f>
        <v>88.86999999999999</v>
      </c>
    </row>
    <row r="55" spans="1:16" x14ac:dyDescent="0.25">
      <c r="A55" s="38" t="s">
        <v>192</v>
      </c>
      <c r="B55" s="39" t="s">
        <v>78</v>
      </c>
      <c r="C55" s="39"/>
      <c r="D55" s="39" t="s">
        <v>235</v>
      </c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4">
        <f>SUM('SEPTIEMBRE 2018 IMSS'!$E55:$O55)</f>
        <v>0</v>
      </c>
    </row>
    <row r="56" spans="1:16" x14ac:dyDescent="0.25">
      <c r="A56" s="36" t="s">
        <v>192</v>
      </c>
      <c r="B56" s="37" t="s">
        <v>78</v>
      </c>
      <c r="C56" s="37" t="s">
        <v>233</v>
      </c>
      <c r="D56" s="37" t="s">
        <v>235</v>
      </c>
      <c r="E56" s="41">
        <v>16.440000000000001</v>
      </c>
      <c r="F56" s="41">
        <v>0</v>
      </c>
      <c r="G56" s="41">
        <v>0</v>
      </c>
      <c r="H56" s="41">
        <v>0.46</v>
      </c>
      <c r="I56" s="41">
        <v>0.92</v>
      </c>
      <c r="J56" s="41">
        <v>0.65</v>
      </c>
      <c r="K56" s="41">
        <v>0.97</v>
      </c>
      <c r="L56" s="41">
        <v>1.62</v>
      </c>
      <c r="M56" s="41">
        <v>0.23</v>
      </c>
      <c r="N56" s="41">
        <v>0.35</v>
      </c>
      <c r="O56" s="41">
        <v>0.57999999999999996</v>
      </c>
      <c r="P56" s="42">
        <f>SUM('SEPTIEMBRE 2018 IMSS'!$E56:$O56)</f>
        <v>22.220000000000002</v>
      </c>
    </row>
    <row r="57" spans="1:16" x14ac:dyDescent="0.25">
      <c r="A57" s="38" t="s">
        <v>192</v>
      </c>
      <c r="B57" s="39" t="s">
        <v>78</v>
      </c>
      <c r="C57" s="39" t="s">
        <v>233</v>
      </c>
      <c r="D57" s="39" t="s">
        <v>42</v>
      </c>
      <c r="E57" s="43">
        <v>493.27</v>
      </c>
      <c r="F57" s="43">
        <v>0</v>
      </c>
      <c r="G57" s="43">
        <v>0</v>
      </c>
      <c r="H57" s="43">
        <v>18</v>
      </c>
      <c r="I57" s="43">
        <v>36</v>
      </c>
      <c r="J57" s="43">
        <v>25.2</v>
      </c>
      <c r="K57" s="43">
        <v>37.799999999999997</v>
      </c>
      <c r="L57" s="43">
        <v>63</v>
      </c>
      <c r="M57" s="43">
        <v>9</v>
      </c>
      <c r="N57" s="43">
        <v>13.5</v>
      </c>
      <c r="O57" s="43">
        <v>22.5</v>
      </c>
      <c r="P57" s="44">
        <f>SUM('SEPTIEMBRE 2018 IMSS'!$E57:$O57)</f>
        <v>718.27</v>
      </c>
    </row>
    <row r="58" spans="1:16" x14ac:dyDescent="0.25">
      <c r="A58" s="36" t="s">
        <v>192</v>
      </c>
      <c r="B58" s="37" t="s">
        <v>78</v>
      </c>
      <c r="C58" s="37" t="s">
        <v>233</v>
      </c>
      <c r="D58" s="37" t="s">
        <v>58</v>
      </c>
      <c r="E58" s="41">
        <v>493.27</v>
      </c>
      <c r="F58" s="41">
        <v>0</v>
      </c>
      <c r="G58" s="41">
        <v>0</v>
      </c>
      <c r="H58" s="41">
        <v>13.85</v>
      </c>
      <c r="I58" s="41">
        <v>27.71</v>
      </c>
      <c r="J58" s="41">
        <v>19.399999999999999</v>
      </c>
      <c r="K58" s="41">
        <v>29.09</v>
      </c>
      <c r="L58" s="41">
        <v>48.49</v>
      </c>
      <c r="M58" s="41">
        <v>6.93</v>
      </c>
      <c r="N58" s="41">
        <v>10.39</v>
      </c>
      <c r="O58" s="41">
        <v>17.32</v>
      </c>
      <c r="P58" s="42">
        <f>SUM('SEPTIEMBRE 2018 IMSS'!$E58:$O58)</f>
        <v>666.45</v>
      </c>
    </row>
    <row r="59" spans="1:16" x14ac:dyDescent="0.25">
      <c r="A59" s="38" t="s">
        <v>192</v>
      </c>
      <c r="B59" s="39" t="s">
        <v>78</v>
      </c>
      <c r="C59" s="39" t="s">
        <v>233</v>
      </c>
      <c r="D59" s="39" t="s">
        <v>37</v>
      </c>
      <c r="E59" s="43">
        <v>493.27</v>
      </c>
      <c r="F59" s="43">
        <v>0</v>
      </c>
      <c r="G59" s="43">
        <v>0</v>
      </c>
      <c r="H59" s="43">
        <v>18</v>
      </c>
      <c r="I59" s="43">
        <v>36</v>
      </c>
      <c r="J59" s="43">
        <v>25.2</v>
      </c>
      <c r="K59" s="43">
        <v>37.799999999999997</v>
      </c>
      <c r="L59" s="43">
        <v>63</v>
      </c>
      <c r="M59" s="43">
        <v>9</v>
      </c>
      <c r="N59" s="43">
        <v>13.5</v>
      </c>
      <c r="O59" s="43">
        <v>22.5</v>
      </c>
      <c r="P59" s="44">
        <f>SUM('SEPTIEMBRE 2018 IMSS'!$E59:$O59)</f>
        <v>718.27</v>
      </c>
    </row>
    <row r="60" spans="1:16" x14ac:dyDescent="0.25">
      <c r="A60" s="36" t="s">
        <v>192</v>
      </c>
      <c r="B60" s="37" t="s">
        <v>78</v>
      </c>
      <c r="C60" s="37" t="s">
        <v>233</v>
      </c>
      <c r="D60" s="37" t="s">
        <v>66</v>
      </c>
      <c r="E60" s="41">
        <v>493.27</v>
      </c>
      <c r="F60" s="41">
        <v>0</v>
      </c>
      <c r="G60" s="41">
        <v>0</v>
      </c>
      <c r="H60" s="41">
        <v>13.85</v>
      </c>
      <c r="I60" s="41">
        <v>27.71</v>
      </c>
      <c r="J60" s="41">
        <v>19.399999999999999</v>
      </c>
      <c r="K60" s="41">
        <v>29.09</v>
      </c>
      <c r="L60" s="41">
        <v>48.49</v>
      </c>
      <c r="M60" s="41">
        <v>6.93</v>
      </c>
      <c r="N60" s="41">
        <v>10.39</v>
      </c>
      <c r="O60" s="41">
        <v>17.32</v>
      </c>
      <c r="P60" s="42">
        <f>SUM('SEPTIEMBRE 2018 IMSS'!$E60:$O60)</f>
        <v>666.45</v>
      </c>
    </row>
    <row r="61" spans="1:16" x14ac:dyDescent="0.25">
      <c r="A61" s="38" t="s">
        <v>192</v>
      </c>
      <c r="B61" s="39" t="s">
        <v>78</v>
      </c>
      <c r="C61" s="39" t="s">
        <v>233</v>
      </c>
      <c r="D61" s="39" t="s">
        <v>219</v>
      </c>
      <c r="E61" s="43">
        <v>460.39</v>
      </c>
      <c r="F61" s="43">
        <v>0</v>
      </c>
      <c r="G61" s="43">
        <v>0</v>
      </c>
      <c r="H61" s="43">
        <v>12.93</v>
      </c>
      <c r="I61" s="43">
        <v>25.86</v>
      </c>
      <c r="J61" s="43">
        <v>18.100000000000001</v>
      </c>
      <c r="K61" s="43">
        <v>27.15</v>
      </c>
      <c r="L61" s="43">
        <v>45.26</v>
      </c>
      <c r="M61" s="43">
        <v>6.47</v>
      </c>
      <c r="N61" s="43">
        <v>9.6999999999999993</v>
      </c>
      <c r="O61" s="43">
        <v>16.16</v>
      </c>
      <c r="P61" s="44">
        <f>SUM('SEPTIEMBRE 2018 IMSS'!$E61:$O61)</f>
        <v>622.02</v>
      </c>
    </row>
    <row r="62" spans="1:16" x14ac:dyDescent="0.25">
      <c r="A62" s="36" t="s">
        <v>192</v>
      </c>
      <c r="B62" s="37" t="s">
        <v>78</v>
      </c>
      <c r="C62" s="37" t="s">
        <v>233</v>
      </c>
      <c r="D62" s="37" t="s">
        <v>38</v>
      </c>
      <c r="E62" s="41">
        <v>493.27</v>
      </c>
      <c r="F62" s="41">
        <v>0</v>
      </c>
      <c r="G62" s="41">
        <v>0</v>
      </c>
      <c r="H62" s="41">
        <v>18</v>
      </c>
      <c r="I62" s="41">
        <v>36</v>
      </c>
      <c r="J62" s="41">
        <v>25.2</v>
      </c>
      <c r="K62" s="41">
        <v>37.799999999999997</v>
      </c>
      <c r="L62" s="41">
        <v>63</v>
      </c>
      <c r="M62" s="41">
        <v>9</v>
      </c>
      <c r="N62" s="41">
        <v>13.5</v>
      </c>
      <c r="O62" s="41">
        <v>22.5</v>
      </c>
      <c r="P62" s="42">
        <f>SUM('SEPTIEMBRE 2018 IMSS'!$E62:$O62)</f>
        <v>718.27</v>
      </c>
    </row>
    <row r="63" spans="1:16" x14ac:dyDescent="0.25">
      <c r="A63" s="38" t="s">
        <v>192</v>
      </c>
      <c r="B63" s="39" t="s">
        <v>78</v>
      </c>
      <c r="C63" s="39" t="s">
        <v>233</v>
      </c>
      <c r="D63" s="39" t="s">
        <v>220</v>
      </c>
      <c r="E63" s="43">
        <v>493.27</v>
      </c>
      <c r="F63" s="43">
        <v>0</v>
      </c>
      <c r="G63" s="43">
        <v>0</v>
      </c>
      <c r="H63" s="43">
        <v>13.85</v>
      </c>
      <c r="I63" s="43">
        <v>27.71</v>
      </c>
      <c r="J63" s="43">
        <v>19.399999999999999</v>
      </c>
      <c r="K63" s="43">
        <v>29.09</v>
      </c>
      <c r="L63" s="43">
        <v>48.49</v>
      </c>
      <c r="M63" s="43">
        <v>6.93</v>
      </c>
      <c r="N63" s="43">
        <v>10.39</v>
      </c>
      <c r="O63" s="43">
        <v>17.32</v>
      </c>
      <c r="P63" s="44">
        <f>SUM('SEPTIEMBRE 2018 IMSS'!$E63:$O63)</f>
        <v>666.45</v>
      </c>
    </row>
    <row r="64" spans="1:16" x14ac:dyDescent="0.25">
      <c r="A64" s="36" t="s">
        <v>192</v>
      </c>
      <c r="B64" s="37" t="s">
        <v>78</v>
      </c>
      <c r="C64" s="37" t="s">
        <v>233</v>
      </c>
      <c r="D64" s="37" t="s">
        <v>47</v>
      </c>
      <c r="E64" s="41">
        <v>493.27</v>
      </c>
      <c r="F64" s="41">
        <v>0</v>
      </c>
      <c r="G64" s="41">
        <v>0</v>
      </c>
      <c r="H64" s="41">
        <v>18</v>
      </c>
      <c r="I64" s="41">
        <v>36</v>
      </c>
      <c r="J64" s="41">
        <v>25.2</v>
      </c>
      <c r="K64" s="41">
        <v>37.799999999999997</v>
      </c>
      <c r="L64" s="41">
        <v>63</v>
      </c>
      <c r="M64" s="41">
        <v>9</v>
      </c>
      <c r="N64" s="41">
        <v>13.5</v>
      </c>
      <c r="O64" s="41">
        <v>22.5</v>
      </c>
      <c r="P64" s="42">
        <f>SUM('SEPTIEMBRE 2018 IMSS'!$E64:$O64)</f>
        <v>718.27</v>
      </c>
    </row>
    <row r="65" spans="1:16" ht="15.75" thickBot="1" x14ac:dyDescent="0.3">
      <c r="A65" s="38" t="s">
        <v>192</v>
      </c>
      <c r="B65" s="39" t="s">
        <v>78</v>
      </c>
      <c r="C65" s="39" t="s">
        <v>233</v>
      </c>
      <c r="D65" s="39" t="s">
        <v>39</v>
      </c>
      <c r="E65" s="43">
        <v>493.27</v>
      </c>
      <c r="F65" s="43">
        <v>0</v>
      </c>
      <c r="G65" s="43">
        <v>0</v>
      </c>
      <c r="H65" s="43">
        <v>18</v>
      </c>
      <c r="I65" s="43">
        <v>36</v>
      </c>
      <c r="J65" s="43">
        <v>25.2</v>
      </c>
      <c r="K65" s="43">
        <v>37.799999999999997</v>
      </c>
      <c r="L65" s="43">
        <v>63</v>
      </c>
      <c r="M65" s="43">
        <v>9</v>
      </c>
      <c r="N65" s="43">
        <v>13.5</v>
      </c>
      <c r="O65" s="43">
        <v>22.5</v>
      </c>
      <c r="P65" s="44">
        <f>SUM('SEPTIEMBRE 2018 IMSS'!$E65:$O65)</f>
        <v>718.27</v>
      </c>
    </row>
    <row r="66" spans="1:16" ht="15.75" thickTop="1" x14ac:dyDescent="0.25">
      <c r="A66" s="32" t="s">
        <v>236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40">
        <f>SUBTOTAL(109,'SEPTIEMBRE 2018 IMSS'!$P$2:$P$65)</f>
        <v>38356.389999999985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q J H x T v N z L I G n A A A A + A A A A B I A H A B D b 2 5 m a W c v U G F j a 2 F n Z S 5 4 b W w g o h g A K K A U A A A A A A A A A A A A A A A A A A A A A A A A A A A A h Y / B C o J A G I R f R f b u / q s Z l f y u h 6 4 J Q R B e l 3 X T J V 3 D X d N 3 6 9 A j 9 Q o J Z X X r N M z w D c w 8 b n d M x 6 b 2 r q q z u j U J C S g j n j K y L b Q p E 9 K 7 k 7 8 m K c e 9 k G d R K m + C j Y 1 H q x N S O X e J A Y Z h o M O C t l 0 J I W M B 5 N n u I C v V C F 8 b 6 4 S R i n x a x f 8 W 4 X h 8 j e E h X T G 6 j D b R p A H C H G O m z R c J p 8 W U I f y E u O 1 r 1 3 e K K + t n O c J s E d 4 v + B N Q S w M E F A A C A A g A q J H x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i R 8 U 4 o i k e 4 D g A A A B E A A A A T A B w A R m 9 y b X V s Y X M v U 2 V j d G l v b j E u b S C i G A A o o B Q A A A A A A A A A A A A A A A A A A A A A A A A A A A A r T k 0 u y c z P U w i G 0 I b W A F B L A Q I t A B Q A A g A I A K i R 8 U 7 z c y y B p w A A A P g A A A A S A A A A A A A A A A A A A A A A A A A A A A B D b 2 5 m a W c v U G F j a 2 F n Z S 5 4 b W x Q S w E C L Q A U A A I A C A C o k f F O D 8 r p q 6 Q A A A D p A A A A E w A A A A A A A A A A A A A A A A D z A A A A W 0 N v b n R l b n R f V H l w Z X N d L n h t b F B L A Q I t A B Q A A g A I A K i R 8 U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C 5 4 p 9 h 5 J 2 T L 8 l s Y L C L d x w A A A A A A I A A A A A A B B m A A A A A Q A A I A A A A K / u o a b C 4 Z h y g t N m S s v I / i F K / I z h I 4 d v W n 6 J s h Q 9 C V h D A A A A A A 6 A A A A A A g A A I A A A A F T Z 2 f 3 7 n K g b Q I J U o f v C d z A r + r 0 5 0 / f q O 5 Y t 9 B 1 q k S + n U A A A A E 8 / U g f W L X P 0 f 3 k a z 5 I D X B 8 5 V + F z R s u I n 2 v k q l U Z M F f A x w A P + F 4 A y d P O v N l V J d J r 0 P I r X I L Z m R c t V a A h R I i z W 7 0 n 2 w x / y A Q A I q k d 2 n 0 l G 8 j Q Q A A A A E o p f A 2 P V N 8 g X s M v b M 1 b J D O G e 7 y 3 h j 2 + 8 S P h b N D 0 L P a U p f E W i G J O N + S 8 h 6 z p G / W k f G r B 0 J w F 8 t p n B m C U B 2 5 s f G E = < / D a t a M a s h u p > 
</file>

<file path=customXml/itemProps1.xml><?xml version="1.0" encoding="utf-8"?>
<ds:datastoreItem xmlns:ds="http://schemas.openxmlformats.org/officeDocument/2006/customXml" ds:itemID="{7068721D-81B3-455E-BB2E-108C86959A9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2018 IMSS</vt:lpstr>
      <vt:lpstr>FEBRERO 2018 IMSS</vt:lpstr>
      <vt:lpstr>MARZO 2018 IMSS</vt:lpstr>
      <vt:lpstr>ABRIL 2018 IMSS</vt:lpstr>
      <vt:lpstr>MAYO 2018 IMSS</vt:lpstr>
      <vt:lpstr>JUNIO 2018 IMSS</vt:lpstr>
      <vt:lpstr>JULIO 2018 IMSS</vt:lpstr>
      <vt:lpstr>AGOSTO 2018 IMSS</vt:lpstr>
      <vt:lpstr>SEPTIEMBRE 2018 IMSS</vt:lpstr>
      <vt:lpstr>CONSULTA_MENSUAL</vt:lpstr>
      <vt:lpstr>CONSULTA_BIMESTRAL</vt:lpstr>
      <vt:lpstr>NOMBRE_NSS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JEF-CONTABILIDAD</dc:creator>
  <cp:lastModifiedBy>SUGAR</cp:lastModifiedBy>
  <dcterms:created xsi:type="dcterms:W3CDTF">2018-06-27T23:23:53Z</dcterms:created>
  <dcterms:modified xsi:type="dcterms:W3CDTF">2021-09-09T01:07:53Z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df511f3d-0ec4-4ec9-91ff-934eeedef503</vt:lpwstr>
  </property>
</Properties>
</file>